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 firstSheet="1" activeTab="3"/>
  </bookViews>
  <sheets>
    <sheet name="Plan1" sheetId="1" r:id="rId1"/>
    <sheet name="Plan2" sheetId="2" r:id="rId2"/>
    <sheet name="Plan3" sheetId="3" r:id="rId3"/>
    <sheet name="Anexo" sheetId="4" r:id="rId4"/>
  </sheets>
  <definedNames>
    <definedName name="_xlnm.Print_Area" localSheetId="3">Anexo!$A$1:$F$93</definedName>
  </definedNames>
  <calcPr calcId="145621"/>
</workbook>
</file>

<file path=xl/calcChain.xml><?xml version="1.0" encoding="utf-8"?>
<calcChain xmlns="http://schemas.openxmlformats.org/spreadsheetml/2006/main">
  <c r="E35" i="4" l="1"/>
  <c r="E73" i="4" l="1"/>
  <c r="D67" i="4"/>
  <c r="E67" i="4" s="1"/>
  <c r="C76" i="4"/>
  <c r="D60" i="4"/>
  <c r="E60" i="4" s="1"/>
  <c r="D66" i="4"/>
  <c r="E38" i="4"/>
  <c r="E41" i="4" s="1"/>
  <c r="F79" i="4" s="1"/>
  <c r="D62" i="4"/>
  <c r="E62" i="4" s="1"/>
  <c r="D63" i="4"/>
  <c r="E63" i="4" s="1"/>
  <c r="D64" i="4"/>
  <c r="E64" i="4" s="1"/>
  <c r="D65" i="4"/>
  <c r="E65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D74" i="4"/>
  <c r="E74" i="4" s="1"/>
  <c r="D75" i="4"/>
  <c r="E75" i="4" s="1"/>
  <c r="C11" i="3"/>
  <c r="C13" i="3" s="1"/>
  <c r="C15" i="3" s="1"/>
  <c r="C17" i="3" s="1"/>
  <c r="D11" i="3"/>
  <c r="D13" i="3" s="1"/>
  <c r="D15" i="3" s="1"/>
  <c r="D17" i="3" s="1"/>
  <c r="F11" i="3"/>
  <c r="B11" i="3"/>
  <c r="B13" i="3"/>
  <c r="B15" i="3"/>
  <c r="B17" i="3"/>
  <c r="E8" i="3"/>
  <c r="E11" i="3"/>
  <c r="E13" i="3"/>
  <c r="E15" i="3"/>
  <c r="E17" i="3" s="1"/>
  <c r="F7" i="3" s="1"/>
  <c r="F36" i="1"/>
  <c r="F38" i="1" s="1"/>
  <c r="F54" i="1"/>
  <c r="F57" i="1"/>
  <c r="D61" i="4"/>
  <c r="F76" i="4"/>
  <c r="B76" i="4"/>
  <c r="E66" i="4" l="1"/>
  <c r="E61" i="4"/>
  <c r="F13" i="3"/>
  <c r="F15" i="3" s="1"/>
  <c r="F17" i="3" s="1"/>
  <c r="D76" i="4"/>
  <c r="E76" i="4" s="1"/>
  <c r="F80" i="4" l="1"/>
  <c r="F81" i="4" s="1"/>
  <c r="F83" i="4" s="1"/>
</calcChain>
</file>

<file path=xl/sharedStrings.xml><?xml version="1.0" encoding="utf-8"?>
<sst xmlns="http://schemas.openxmlformats.org/spreadsheetml/2006/main" count="232" uniqueCount="172">
  <si>
    <t>ORIGEM DOS RECURSOS(1)</t>
  </si>
  <si>
    <t>VALORES PREVISTOS - R$</t>
  </si>
  <si>
    <t>DOC. DE CRÉDITO Nº</t>
  </si>
  <si>
    <t>DATA</t>
  </si>
  <si>
    <t>VALORES REPASSADOS - R$</t>
  </si>
  <si>
    <t>DEMONSTRATIVO DOS REPASSES PÚBLICOS RECEBIDOS</t>
  </si>
  <si>
    <t>TOTAL</t>
  </si>
  <si>
    <t>DEMONSTRATIVO DAS DESPESAS REALIZADAS</t>
  </si>
  <si>
    <t>CATEGORIA OU FINALIDADE DA DESPESA</t>
  </si>
  <si>
    <t>PERIODO DE REALIZAÇÃO</t>
  </si>
  <si>
    <t>ORIGEM DO RECURSO(2)</t>
  </si>
  <si>
    <t>VALOR APLICADO R$</t>
  </si>
  <si>
    <t>TOTAL DAS DESPESAS</t>
  </si>
  <si>
    <t>VALOR AUTORIZADO PARA APLICAÇÃO NO EXERCÍCIO SEGUINTE</t>
  </si>
  <si>
    <t>(2) Verba: Federal, Estadual, Municipal e Recursos Próprios</t>
  </si>
  <si>
    <t>DEMONSTRATIVO INTEGRAL DAS RECEITAS E DESPESAS</t>
  </si>
  <si>
    <t>Estadual</t>
  </si>
  <si>
    <t>CONTRATOS DE GESTÃO</t>
  </si>
  <si>
    <t>DOCUMENTO</t>
  </si>
  <si>
    <t>Contrato de Gestão nº</t>
  </si>
  <si>
    <t>VIGÊNCIA</t>
  </si>
  <si>
    <t>VALOR</t>
  </si>
  <si>
    <t>RECEITAS COM APLICAÇÕES FINANCEIRAS DOS REPASSES PÚBLICOS</t>
  </si>
  <si>
    <t>RECURSOS PRÓPRIOS APLICADOS PELA ORGANIZAÇÃO SOCIAL</t>
  </si>
  <si>
    <t>(1) Verba: Federal ou Estadual</t>
  </si>
  <si>
    <t>RECURSO PÚBLICO NÃO APLICADO</t>
  </si>
  <si>
    <t>VALOR DEVOLVIDO AO CONTRATANTE</t>
  </si>
  <si>
    <t>Declaramos, na qualidade de responsáveis pela entidade supra epigrafada, sob as penas da Lei, que a despesa relacionada,  comprova a exata aplicação dos recursos recebidos para os fins indicados, conforme programa de trabalho aprovado, proposto ao Órgão Público contratante.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</si>
  <si>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</si>
  <si>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</si>
  <si>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</si>
  <si>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t>13/08/2017</t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</si>
  <si>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</si>
  <si>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</si>
  <si>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</si>
  <si>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</si>
  <si>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</si>
  <si>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</si>
  <si>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001.0500.000.077/2011</t>
  </si>
  <si>
    <r>
      <rPr>
        <b/>
        <sz val="8"/>
        <rFont val="Arial"/>
        <family val="2"/>
      </rPr>
      <t>RESPONSÁVEL(IS) PELA ORGANIZAÇÃO SOCIAL:</t>
    </r>
    <r>
      <rPr>
        <sz val="8"/>
        <rFont val="Arial"/>
        <family val="2"/>
      </rPr>
      <t xml:space="preserve"> Marcos Augusto Leite</t>
    </r>
  </si>
  <si>
    <t>EXERCÍCIO: 2013</t>
  </si>
  <si>
    <t>Termo de Reti-Ratificação ao Contrato de gestão</t>
  </si>
  <si>
    <t>01/2013</t>
  </si>
  <si>
    <t xml:space="preserve">2013OB01822             </t>
  </si>
  <si>
    <t xml:space="preserve">2013OB25679 </t>
  </si>
  <si>
    <t xml:space="preserve">2013OB37389         </t>
  </si>
  <si>
    <t xml:space="preserve">2013OB03855 </t>
  </si>
  <si>
    <t xml:space="preserve">2013OB14418 </t>
  </si>
  <si>
    <t>2013OB28992</t>
  </si>
  <si>
    <t>2013OB45184</t>
  </si>
  <si>
    <t>2013OB58330</t>
  </si>
  <si>
    <t>2013OB74281</t>
  </si>
  <si>
    <t>2013OB90133</t>
  </si>
  <si>
    <t xml:space="preserve">2013OB18771   </t>
  </si>
  <si>
    <t xml:space="preserve">2013OB14681      </t>
  </si>
  <si>
    <t>Pessoal (CLT)</t>
  </si>
  <si>
    <t>Terceiros (Serviços/Locação Equipamentos)</t>
  </si>
  <si>
    <t>Materiais</t>
  </si>
  <si>
    <t>Manutenção Predial</t>
  </si>
  <si>
    <t>Investimentos</t>
  </si>
  <si>
    <t>Utilidade Pública (água, energia, telefone, gas)</t>
  </si>
  <si>
    <t>Financeiras</t>
  </si>
  <si>
    <t>Outras despesas</t>
  </si>
  <si>
    <t>01/01/2013 a 31/12/2013</t>
  </si>
  <si>
    <r>
      <t>O(s) signatário(s), na qualidade de representante(s) da Organização Social: Santa Casa de Misericórida de Assis
vem indicar, na forma abaixo detalhada, a aplicação dos recursos recebidos  no exercício supra mencionado, na importância total de R$ 6.973.830,45 (seis milhões, novecentos e setenta e três mil, oitocentos e trinta reais e quarenta e cinco centavos)</t>
    </r>
    <r>
      <rPr>
        <sz val="8"/>
        <color indexed="10"/>
        <rFont val="Arial"/>
        <family val="2"/>
      </rPr>
      <t>.</t>
    </r>
  </si>
  <si>
    <t>Provedor</t>
  </si>
  <si>
    <t>SUB-TOTAL</t>
  </si>
  <si>
    <t>SALDO DO EXERCÍCIO ANTERIOR</t>
  </si>
  <si>
    <t>DEMONSTRATIVO DA EXECUÇÃO FINANCEIRA DO CONTRATO DE GESTÃO</t>
  </si>
  <si>
    <t>Saldo Anterior</t>
  </si>
  <si>
    <t>(+) Repasses Públicos no Exercício</t>
  </si>
  <si>
    <t>(+) Receitas com Aplicações Financeiras</t>
  </si>
  <si>
    <t>(+) Outras receitas decorrentes da execução do ajuste</t>
  </si>
  <si>
    <t>(=) Total de Recursos Públicos</t>
  </si>
  <si>
    <t>(+) Recursos Próprios da Organização não Governamental</t>
  </si>
  <si>
    <t>(=) TOTAL DE RECURSOS DISPONÍVEL NO EXERCÍCIO</t>
  </si>
  <si>
    <t>(-) Despesas pagas no exercício</t>
  </si>
  <si>
    <t>(=) Recurso Público não aplicado</t>
  </si>
  <si>
    <t>Valor devolvido ao Órgão Público</t>
  </si>
  <si>
    <t>Valor autorizado para aplicação no exercício seguinte</t>
  </si>
  <si>
    <t>Seijim Higa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</si>
  <si>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</si>
  <si>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</si>
  <si>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</si>
  <si>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</si>
  <si>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</si>
  <si>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</si>
  <si>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</si>
  <si>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</si>
  <si>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</si>
  <si>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</si>
  <si>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</si>
  <si>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</si>
  <si>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</si>
  <si>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</si>
  <si>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NESTE EXERCÍCIO A</t>
  </si>
  <si>
    <t>PAGAR EM</t>
  </si>
  <si>
    <t>EXERCÍCIOS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</si>
  <si>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</si>
  <si>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</si>
  <si>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</si>
  <si>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</si>
  <si>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</si>
  <si>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</si>
  <si>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</si>
  <si>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</si>
  <si>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</si>
  <si>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</si>
  <si>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</si>
  <si>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</si>
  <si>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</si>
  <si>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</si>
  <si>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</si>
  <si>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</si>
  <si>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</si>
  <si>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</si>
  <si>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</si>
  <si>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</si>
  <si>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</si>
  <si>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</si>
  <si>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</si>
  <si>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</si>
  <si>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</si>
  <si>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</si>
  <si>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</si>
  <si>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</si>
  <si>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</si>
  <si>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</si>
  <si>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</si>
  <si>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</si>
  <si>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</si>
  <si>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</si>
  <si>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</si>
  <si>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</si>
  <si>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</si>
  <si>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</si>
  <si>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</si>
  <si>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</si>
  <si>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</si>
  <si>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Assis, 29 de janeiro de 2015.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</si>
  <si>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</si>
  <si>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SEGUINTES (R$)</t>
  </si>
  <si>
    <t>Aditamento</t>
  </si>
  <si>
    <t>TOTAL DE</t>
  </si>
  <si>
    <t>(J=H+I)</t>
  </si>
  <si>
    <t>(F) RECURSOS PRÓPRIOS DA ORGANIZAÇÃO SOCIAL</t>
  </si>
  <si>
    <t>DEMONSTRATIVO DO SALDO FINANCEIRO DO EXERCÍCIO</t>
  </si>
  <si>
    <t>Termo de Retirratificação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</si>
  <si>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</si>
  <si>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</si>
  <si>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EXERCÍCIO: 2017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</si>
  <si>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</si>
  <si>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</si>
  <si>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</si>
  <si>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</si>
  <si>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O(s) signatário(s), na qualidade de representante(s) da Organização Social:  Santa  Casa  de  Misericórida de Assis vem indicar, na forma
abaixo detalhada, as despesas incorridas e paga no exercício de 2017 bem como as despesas a pagar no exercício seguinte.</t>
  </si>
  <si>
    <t>Assis, 31 de Janeiro de 2018.</t>
  </si>
  <si>
    <t>0001.0500.000.029/2017</t>
  </si>
  <si>
    <t>01/10/2022</t>
  </si>
  <si>
    <t>2017OB95441</t>
  </si>
  <si>
    <t>2017OBB0467</t>
  </si>
  <si>
    <t>2017OBC5885</t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</si>
  <si>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OURINHOS - AME OURINHOS.</t>
    </r>
  </si>
  <si>
    <r>
      <t xml:space="preserve">ENTIDADE GERENCIADA: </t>
    </r>
    <r>
      <rPr>
        <sz val="8"/>
        <rFont val="Arial"/>
        <family val="2"/>
      </rPr>
      <t>Ambulatório Médico de Especialidades de Ourinhos - AME Ourinhos</t>
    </r>
  </si>
  <si>
    <t>CNPJ: 44.364.826/0003-77</t>
  </si>
  <si>
    <t>ENDEREÇO/CEP: Av. Vitalina Marcuso , 1550-Jardim das Paineiras -Ourinhos-SP-CEP: 19910-206</t>
  </si>
  <si>
    <t>Ambulatório Médico de Especialidades - AME OURINHOS</t>
  </si>
  <si>
    <t>C.N.P.J. 44.364.826/0003-77 Insc. Est. Isenta</t>
  </si>
  <si>
    <t>01/2017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</si>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</sst>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4" fontId="0" fillId="0" borderId="0" xfId="0" applyNumberFormat="1"/>
    <xf numFmtId="0" fontId="3" fillId="0" borderId="0" xfId="0" applyFont="1" applyAlignment="1">
      <alignment horizontal="left"/>
    </xf>
    <xf numFmtId="14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  <xf numFmtId="43" fontId="2" fillId="0" borderId="2" xfId="1" applyFont="1" applyBorder="1" applyAlignment="1">
      <alignment wrapText="1"/>
    </xf>
    <xf numFmtId="164" fontId="2" fillId="0" borderId="0" xfId="0" applyNumberFormat="1" applyFont="1" applyAlignment="1">
      <alignment horizontal="left" wrapText="1"/>
    </xf>
    <xf numFmtId="43" fontId="2" fillId="0" borderId="0" xfId="1" applyFont="1" applyAlignment="1">
      <alignment wrapText="1"/>
    </xf>
    <xf numFmtId="43" fontId="0" fillId="0" borderId="0" xfId="0" applyNumberFormat="1"/>
    <xf numFmtId="14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2" xfId="0" applyFont="1" applyBorder="1" applyAlignment="1"/>
    <xf numFmtId="43" fontId="11" fillId="0" borderId="0" xfId="1" applyFont="1" applyBorder="1" applyAlignment="1">
      <alignment horizontal="right" wrapText="1"/>
    </xf>
    <xf numFmtId="43" fontId="11" fillId="0" borderId="1" xfId="1" applyFont="1" applyBorder="1" applyAlignment="1">
      <alignment horizontal="right" wrapText="1"/>
    </xf>
    <xf numFmtId="43" fontId="2" fillId="0" borderId="2" xfId="1" applyFont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wrapText="1"/>
    </xf>
    <xf numFmtId="43" fontId="12" fillId="3" borderId="0" xfId="1" applyFont="1" applyFill="1" applyBorder="1" applyAlignment="1">
      <alignment horizontal="right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43" fontId="0" fillId="0" borderId="1" xfId="1" applyFont="1" applyBorder="1"/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3" fontId="9" fillId="0" borderId="1" xfId="1" applyFont="1" applyBorder="1"/>
    <xf numFmtId="0" fontId="9" fillId="0" borderId="0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43" fontId="10" fillId="2" borderId="1" xfId="1" applyFont="1" applyFill="1" applyBorder="1" applyAlignment="1">
      <alignment vertical="center"/>
    </xf>
    <xf numFmtId="43" fontId="10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5" fillId="0" borderId="0" xfId="0" applyFont="1" applyAlignment="1"/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43" fontId="9" fillId="0" borderId="1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justify" wrapText="1"/>
    </xf>
    <xf numFmtId="43" fontId="10" fillId="2" borderId="1" xfId="1" applyFont="1" applyFill="1" applyBorder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3" fontId="13" fillId="0" borderId="1" xfId="1" applyFont="1" applyBorder="1" applyAlignment="1">
      <alignment vertical="center"/>
    </xf>
    <xf numFmtId="43" fontId="13" fillId="2" borderId="1" xfId="1" applyFont="1" applyFill="1" applyBorder="1" applyAlignment="1">
      <alignment vertical="center"/>
    </xf>
    <xf numFmtId="43" fontId="13" fillId="2" borderId="8" xfId="1" applyFont="1" applyFill="1" applyBorder="1" applyAlignment="1">
      <alignment vertical="center"/>
    </xf>
    <xf numFmtId="43" fontId="14" fillId="0" borderId="1" xfId="1" applyFont="1" applyBorder="1" applyAlignment="1">
      <alignment vertical="center"/>
    </xf>
    <xf numFmtId="43" fontId="14" fillId="2" borderId="1" xfId="1" applyFont="1" applyFill="1" applyBorder="1" applyAlignment="1">
      <alignment vertical="center"/>
    </xf>
    <xf numFmtId="43" fontId="14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3" fontId="10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2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9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2</xdr:col>
      <xdr:colOff>180975</xdr:colOff>
      <xdr:row>2</xdr:row>
      <xdr:rowOff>133350</xdr:rowOff>
    </xdr:to>
    <xdr:pic>
      <xdr:nvPicPr>
        <xdr:cNvPr id="1221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1571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1019175</xdr:colOff>
      <xdr:row>0</xdr:row>
      <xdr:rowOff>28575</xdr:rowOff>
    </xdr:from>
    <xdr:to>
      <xdr:col>5</xdr:col>
      <xdr:colOff>895350</xdr:colOff>
      <xdr:row>2</xdr:row>
      <xdr:rowOff>38100</xdr:rowOff>
    </xdr:to>
    <xdr:pic>
      <xdr:nvPicPr>
        <xdr:cNvPr id="1222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62525" y="28575"/>
          <a:ext cx="1133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0</xdr:col>
      <xdr:colOff>1104900</xdr:colOff>
      <xdr:row>3</xdr:row>
      <xdr:rowOff>38100</xdr:rowOff>
    </xdr:to>
    <xdr:pic>
      <xdr:nvPicPr>
        <xdr:cNvPr id="3151" name="Imagem 1" descr="AME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9715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76200</xdr:rowOff>
    </xdr:from>
    <xdr:to>
      <xdr:col>5</xdr:col>
      <xdr:colOff>1285875</xdr:colOff>
      <xdr:row>2</xdr:row>
      <xdr:rowOff>85725</xdr:rowOff>
    </xdr:to>
    <xdr:pic>
      <xdr:nvPicPr>
        <xdr:cNvPr id="4219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6875" y="76200"/>
          <a:ext cx="22288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0</xdr:row>
      <xdr:rowOff>47625</xdr:rowOff>
    </xdr:from>
    <xdr:to>
      <xdr:col>1</xdr:col>
      <xdr:colOff>304800</xdr:colOff>
      <xdr:row>2</xdr:row>
      <xdr:rowOff>161925</xdr:rowOff>
    </xdr:to>
    <xdr:pic>
      <xdr:nvPicPr>
        <xdr:cNvPr id="4220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47625"/>
          <a:ext cx="1657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0"/>
  <sheetViews>
    <sheetView showGridLines="0" view="pageLayout" zoomScaleNormal="125" zoomScaleSheetLayoutView="150" workbookViewId="0">
      <selection activeCell="B60" sqref="B60:F70"/>
    </sheetView>
  </sheetViews>
  <sheetFormatPr defaultRowHeight="12.75" x14ac:dyDescent="0.2"/>
  <cols>
    <col min="1" max="1" width="5.140625" customWidth="1"/>
    <col min="2" max="2" width="18.5703125" customWidth="1"/>
    <col min="3" max="3" width="17.5703125" customWidth="1"/>
    <col min="4" max="4" width="17.85546875" customWidth="1"/>
    <col min="5" max="5" width="18.85546875" bestFit="1" customWidth="1"/>
    <col min="6" max="6" width="13.85546875" customWidth="1"/>
    <col min="9" max="9" width="10.140625" bestFit="1" customWidth="1"/>
  </cols>
  <sheetData>
    <row r="1" spans="2:6" ht="15" x14ac:dyDescent="0.25">
      <c r="C1" s="143" t="s">
        <v>35</v>
      </c>
      <c r="D1" s="143"/>
      <c r="E1" s="143"/>
    </row>
    <row r="2" spans="2:6" ht="15" x14ac:dyDescent="0.25">
      <c r="C2" s="143" t="s">
        <v>37</v>
      </c>
      <c r="D2" s="143"/>
      <c r="E2" s="143"/>
    </row>
    <row r="3" spans="2:6" ht="15" x14ac:dyDescent="0.25">
      <c r="C3" s="143" t="s">
        <v>36</v>
      </c>
      <c r="D3" s="143"/>
      <c r="E3" s="143"/>
    </row>
    <row r="4" spans="2:6" x14ac:dyDescent="0.2">
      <c r="C4" s="17"/>
      <c r="D4" s="17"/>
      <c r="E4" s="17"/>
    </row>
    <row r="5" spans="2:6" x14ac:dyDescent="0.2">
      <c r="B5" s="148" t="s">
        <v>17</v>
      </c>
      <c r="C5" s="148"/>
      <c r="D5" s="148"/>
      <c r="E5" s="148"/>
      <c r="F5" s="148"/>
    </row>
    <row r="6" spans="2:6" x14ac:dyDescent="0.2">
      <c r="B6" s="148" t="s">
        <v>15</v>
      </c>
      <c r="C6" s="148"/>
      <c r="D6" s="148"/>
      <c r="E6" s="148"/>
      <c r="F6" s="148"/>
    </row>
    <row r="8" spans="2:6" x14ac:dyDescent="0.2">
      <c r="B8" s="147" t="s">
        <v>28</v>
      </c>
      <c r="C8" s="147"/>
      <c r="D8" s="147"/>
      <c r="E8" s="147"/>
      <c r="F8" s="147"/>
    </row>
    <row r="9" spans="2:6" ht="12.75" customHeight="1" x14ac:dyDescent="0.2">
      <c r="B9" s="147" t="s">
        <v>29</v>
      </c>
      <c r="C9" s="147"/>
      <c r="D9" s="147"/>
      <c r="E9" s="147"/>
      <c r="F9" s="147"/>
    </row>
    <row r="10" spans="2:6" x14ac:dyDescent="0.2">
      <c r="B10" s="147" t="s">
        <v>30</v>
      </c>
      <c r="C10" s="147"/>
      <c r="D10" s="147"/>
      <c r="E10" s="147"/>
      <c r="F10" s="147"/>
    </row>
    <row r="11" spans="2:6" x14ac:dyDescent="0.2">
      <c r="B11" s="150" t="s">
        <v>33</v>
      </c>
      <c r="C11" s="150"/>
      <c r="D11" s="150"/>
      <c r="E11" s="150"/>
      <c r="F11" s="150"/>
    </row>
    <row r="12" spans="2:6" x14ac:dyDescent="0.2">
      <c r="B12" s="145" t="s">
        <v>34</v>
      </c>
      <c r="C12" s="146"/>
      <c r="D12" s="146"/>
      <c r="E12" s="146"/>
      <c r="F12" s="146"/>
    </row>
    <row r="13" spans="2:6" ht="12.75" customHeight="1" x14ac:dyDescent="0.2">
      <c r="B13" s="145" t="s">
        <v>39</v>
      </c>
      <c r="C13" s="146"/>
      <c r="D13" s="146"/>
      <c r="E13" s="146"/>
      <c r="F13" s="146"/>
    </row>
    <row r="14" spans="2:6" ht="24.75" customHeight="1" x14ac:dyDescent="0.2">
      <c r="B14" s="149" t="s">
        <v>32</v>
      </c>
      <c r="C14" s="149"/>
      <c r="D14" s="149"/>
      <c r="E14" s="149"/>
      <c r="F14" s="149"/>
    </row>
    <row r="15" spans="2:6" ht="12.75" customHeight="1" x14ac:dyDescent="0.2">
      <c r="B15" s="150" t="s">
        <v>40</v>
      </c>
      <c r="C15" s="150"/>
      <c r="D15" s="150"/>
      <c r="E15" s="150"/>
      <c r="F15" s="150"/>
    </row>
    <row r="16" spans="2:6" x14ac:dyDescent="0.2">
      <c r="B16" s="150" t="s">
        <v>81</v>
      </c>
      <c r="C16" s="150"/>
      <c r="D16" s="150"/>
      <c r="E16" s="150"/>
      <c r="F16" s="150"/>
    </row>
    <row r="17" spans="2:9" x14ac:dyDescent="0.2">
      <c r="B17" s="13"/>
      <c r="C17" s="13"/>
      <c r="D17" s="13"/>
      <c r="E17" s="13"/>
      <c r="F17" s="13"/>
    </row>
    <row r="18" spans="2:9" x14ac:dyDescent="0.2">
      <c r="B18" s="134" t="s">
        <v>18</v>
      </c>
      <c r="C18" s="134"/>
      <c r="D18" s="14" t="s">
        <v>3</v>
      </c>
      <c r="E18" s="14" t="s">
        <v>20</v>
      </c>
      <c r="F18" s="14" t="s">
        <v>21</v>
      </c>
    </row>
    <row r="19" spans="2:9" x14ac:dyDescent="0.2">
      <c r="B19" s="25" t="s">
        <v>19</v>
      </c>
      <c r="C19" s="26" t="s">
        <v>38</v>
      </c>
      <c r="D19" s="27">
        <v>41134</v>
      </c>
      <c r="E19" s="26" t="s">
        <v>31</v>
      </c>
      <c r="F19" s="28">
        <v>53766108.700000003</v>
      </c>
    </row>
    <row r="20" spans="2:9" ht="33.75" x14ac:dyDescent="0.2">
      <c r="B20" s="25" t="s">
        <v>41</v>
      </c>
      <c r="C20" s="29" t="s">
        <v>42</v>
      </c>
      <c r="D20" s="30">
        <v>41271</v>
      </c>
      <c r="E20" s="30">
        <v>41639</v>
      </c>
      <c r="F20" s="31">
        <v>5764521.5999999996</v>
      </c>
    </row>
    <row r="21" spans="2:9" x14ac:dyDescent="0.2">
      <c r="C21" s="1"/>
      <c r="D21" s="1"/>
      <c r="E21" s="1"/>
      <c r="F21" s="1"/>
      <c r="I21" s="24"/>
    </row>
    <row r="22" spans="2:9" x14ac:dyDescent="0.2">
      <c r="B22" s="151" t="s">
        <v>5</v>
      </c>
      <c r="C22" s="152"/>
      <c r="D22" s="152"/>
      <c r="E22" s="152"/>
      <c r="F22" s="153"/>
    </row>
    <row r="23" spans="2:9" s="2" customFormat="1" ht="33.75" x14ac:dyDescent="0.2">
      <c r="B23" s="6" t="s">
        <v>0</v>
      </c>
      <c r="C23" s="6" t="s">
        <v>1</v>
      </c>
      <c r="D23" s="6" t="s">
        <v>2</v>
      </c>
      <c r="E23" s="6" t="s">
        <v>3</v>
      </c>
      <c r="F23" s="6" t="s">
        <v>4</v>
      </c>
    </row>
    <row r="24" spans="2:9" ht="12.75" customHeight="1" x14ac:dyDescent="0.2">
      <c r="B24" s="7" t="s">
        <v>16</v>
      </c>
      <c r="C24" s="18">
        <v>5764521.5999999996</v>
      </c>
      <c r="D24" s="33" t="s">
        <v>43</v>
      </c>
      <c r="E24" s="11">
        <v>41283</v>
      </c>
      <c r="F24" s="18">
        <v>47241.599999999999</v>
      </c>
    </row>
    <row r="25" spans="2:9" ht="12.75" customHeight="1" x14ac:dyDescent="0.2">
      <c r="B25" s="7"/>
      <c r="C25" s="18"/>
      <c r="D25" s="33" t="s">
        <v>54</v>
      </c>
      <c r="E25" s="11">
        <v>41311</v>
      </c>
      <c r="F25" s="18">
        <v>50000</v>
      </c>
    </row>
    <row r="26" spans="2:9" ht="12.75" customHeight="1" x14ac:dyDescent="0.2">
      <c r="B26" s="7"/>
      <c r="C26" s="18"/>
      <c r="D26" s="33" t="s">
        <v>53</v>
      </c>
      <c r="E26" s="11">
        <v>41339</v>
      </c>
      <c r="F26" s="18">
        <v>450000</v>
      </c>
    </row>
    <row r="27" spans="2:9" ht="12.75" customHeight="1" x14ac:dyDescent="0.2">
      <c r="B27" s="7"/>
      <c r="C27" s="18"/>
      <c r="D27" s="33" t="s">
        <v>44</v>
      </c>
      <c r="E27" s="11">
        <v>41369</v>
      </c>
      <c r="F27" s="18">
        <v>539760</v>
      </c>
    </row>
    <row r="28" spans="2:9" ht="12.75" customHeight="1" x14ac:dyDescent="0.2">
      <c r="B28" s="7"/>
      <c r="C28" s="18"/>
      <c r="D28" s="33" t="s">
        <v>45</v>
      </c>
      <c r="E28" s="11">
        <v>41401</v>
      </c>
      <c r="F28" s="18">
        <v>539760</v>
      </c>
    </row>
    <row r="29" spans="2:9" ht="12.75" customHeight="1" x14ac:dyDescent="0.2">
      <c r="B29" s="7"/>
      <c r="C29" s="18"/>
      <c r="D29" s="33" t="s">
        <v>46</v>
      </c>
      <c r="E29" s="11">
        <v>41431</v>
      </c>
      <c r="F29" s="18">
        <v>539760</v>
      </c>
    </row>
    <row r="30" spans="2:9" ht="12.75" customHeight="1" x14ac:dyDescent="0.2">
      <c r="B30" s="7"/>
      <c r="C30" s="18"/>
      <c r="D30" s="33" t="s">
        <v>47</v>
      </c>
      <c r="E30" s="11">
        <v>41460</v>
      </c>
      <c r="F30" s="18">
        <v>581000</v>
      </c>
    </row>
    <row r="31" spans="2:9" ht="12.75" customHeight="1" x14ac:dyDescent="0.2">
      <c r="B31" s="7"/>
      <c r="C31" s="18"/>
      <c r="D31" s="33" t="s">
        <v>48</v>
      </c>
      <c r="E31" s="11">
        <v>41492</v>
      </c>
      <c r="F31" s="18">
        <v>581000</v>
      </c>
    </row>
    <row r="32" spans="2:9" ht="12.75" customHeight="1" x14ac:dyDescent="0.2">
      <c r="B32" s="7"/>
      <c r="C32" s="18"/>
      <c r="D32" s="33" t="s">
        <v>49</v>
      </c>
      <c r="E32" s="11">
        <v>41523</v>
      </c>
      <c r="F32" s="18">
        <v>581000</v>
      </c>
    </row>
    <row r="33" spans="2:7" ht="12.75" customHeight="1" x14ac:dyDescent="0.2">
      <c r="B33" s="7"/>
      <c r="C33" s="18"/>
      <c r="D33" s="33" t="s">
        <v>50</v>
      </c>
      <c r="E33" s="11">
        <v>41551</v>
      </c>
      <c r="F33" s="18">
        <v>581000</v>
      </c>
    </row>
    <row r="34" spans="2:7" x14ac:dyDescent="0.2">
      <c r="B34" s="7"/>
      <c r="C34" s="19"/>
      <c r="D34" s="33" t="s">
        <v>51</v>
      </c>
      <c r="E34" s="11">
        <v>41585</v>
      </c>
      <c r="F34" s="8">
        <v>637000</v>
      </c>
    </row>
    <row r="35" spans="2:7" x14ac:dyDescent="0.2">
      <c r="B35" s="44"/>
      <c r="C35" s="45"/>
      <c r="D35" s="46" t="s">
        <v>52</v>
      </c>
      <c r="E35" s="47">
        <v>41614</v>
      </c>
      <c r="F35" s="8">
        <v>637000</v>
      </c>
    </row>
    <row r="36" spans="2:7" ht="12.75" customHeight="1" x14ac:dyDescent="0.2">
      <c r="B36" s="128" t="s">
        <v>66</v>
      </c>
      <c r="C36" s="129"/>
      <c r="D36" s="129"/>
      <c r="E36" s="130"/>
      <c r="F36" s="42">
        <f>SUM(F24:F35)</f>
        <v>5764521.5999999996</v>
      </c>
    </row>
    <row r="37" spans="2:7" x14ac:dyDescent="0.2">
      <c r="B37" s="131" t="s">
        <v>22</v>
      </c>
      <c r="C37" s="132"/>
      <c r="D37" s="132"/>
      <c r="E37" s="133"/>
      <c r="F37" s="43">
        <v>252583.75</v>
      </c>
    </row>
    <row r="38" spans="2:7" x14ac:dyDescent="0.2">
      <c r="B38" s="131" t="s">
        <v>6</v>
      </c>
      <c r="C38" s="132"/>
      <c r="D38" s="132"/>
      <c r="E38" s="133"/>
      <c r="F38" s="42">
        <f>F36+F37</f>
        <v>6017105.3499999996</v>
      </c>
    </row>
    <row r="39" spans="2:7" x14ac:dyDescent="0.2">
      <c r="B39" s="131" t="s">
        <v>23</v>
      </c>
      <c r="C39" s="132"/>
      <c r="D39" s="132"/>
      <c r="E39" s="133"/>
      <c r="F39" s="43">
        <v>0</v>
      </c>
    </row>
    <row r="40" spans="2:7" x14ac:dyDescent="0.2">
      <c r="B40" s="137" t="s">
        <v>67</v>
      </c>
      <c r="C40" s="138"/>
      <c r="D40" s="138"/>
      <c r="E40" s="139"/>
      <c r="F40" s="43">
        <v>4781526.54</v>
      </c>
    </row>
    <row r="41" spans="2:7" x14ac:dyDescent="0.2">
      <c r="B41" s="158" t="s">
        <v>24</v>
      </c>
      <c r="C41" s="158"/>
      <c r="D41" s="158"/>
      <c r="E41" s="3"/>
      <c r="F41" s="3"/>
    </row>
    <row r="42" spans="2:7" ht="44.25" customHeight="1" x14ac:dyDescent="0.2">
      <c r="B42" s="144" t="s">
        <v>64</v>
      </c>
      <c r="C42" s="144"/>
      <c r="D42" s="144"/>
      <c r="E42" s="144"/>
      <c r="F42" s="144"/>
    </row>
    <row r="43" spans="2:7" x14ac:dyDescent="0.2">
      <c r="B43" s="3"/>
      <c r="C43" s="3"/>
      <c r="D43" s="3"/>
      <c r="E43" s="3"/>
      <c r="F43" s="3"/>
    </row>
    <row r="44" spans="2:7" ht="12.75" customHeight="1" x14ac:dyDescent="0.2">
      <c r="B44" s="151" t="s">
        <v>7</v>
      </c>
      <c r="C44" s="152"/>
      <c r="D44" s="152"/>
      <c r="E44" s="152"/>
      <c r="F44" s="153"/>
    </row>
    <row r="45" spans="2:7" ht="22.5" x14ac:dyDescent="0.2">
      <c r="B45" s="157" t="s">
        <v>8</v>
      </c>
      <c r="C45" s="157"/>
      <c r="D45" s="6" t="s">
        <v>9</v>
      </c>
      <c r="E45" s="6" t="s">
        <v>10</v>
      </c>
      <c r="F45" s="6" t="s">
        <v>11</v>
      </c>
      <c r="G45" s="9"/>
    </row>
    <row r="46" spans="2:7" ht="12.75" customHeight="1" x14ac:dyDescent="0.2">
      <c r="B46" s="135" t="s">
        <v>55</v>
      </c>
      <c r="C46" s="135"/>
      <c r="D46" s="36" t="s">
        <v>63</v>
      </c>
      <c r="E46" s="7" t="s">
        <v>16</v>
      </c>
      <c r="F46" s="40">
        <v>912604.34</v>
      </c>
      <c r="G46" s="9"/>
    </row>
    <row r="47" spans="2:7" ht="12.75" customHeight="1" x14ac:dyDescent="0.2">
      <c r="B47" s="159" t="s">
        <v>56</v>
      </c>
      <c r="C47" s="159"/>
      <c r="D47" s="36" t="s">
        <v>63</v>
      </c>
      <c r="E47" s="7" t="s">
        <v>16</v>
      </c>
      <c r="F47" s="40">
        <v>2300100.83</v>
      </c>
      <c r="G47" s="9"/>
    </row>
    <row r="48" spans="2:7" ht="12.75" customHeight="1" x14ac:dyDescent="0.2">
      <c r="B48" s="37" t="s">
        <v>57</v>
      </c>
      <c r="C48" s="38"/>
      <c r="D48" s="36" t="s">
        <v>63</v>
      </c>
      <c r="E48" s="7" t="s">
        <v>16</v>
      </c>
      <c r="F48" s="40">
        <v>117175.13</v>
      </c>
      <c r="G48" s="9"/>
    </row>
    <row r="49" spans="2:8" ht="12.75" customHeight="1" x14ac:dyDescent="0.2">
      <c r="B49" s="135" t="s">
        <v>58</v>
      </c>
      <c r="C49" s="135"/>
      <c r="D49" s="36" t="s">
        <v>63</v>
      </c>
      <c r="E49" s="7" t="s">
        <v>16</v>
      </c>
      <c r="F49" s="40">
        <v>52443.92</v>
      </c>
      <c r="G49" s="9"/>
    </row>
    <row r="50" spans="2:8" ht="12.75" customHeight="1" x14ac:dyDescent="0.2">
      <c r="B50" s="135" t="s">
        <v>59</v>
      </c>
      <c r="C50" s="136"/>
      <c r="D50" s="36" t="s">
        <v>63</v>
      </c>
      <c r="E50" s="7" t="s">
        <v>16</v>
      </c>
      <c r="F50" s="40">
        <v>3382249.38</v>
      </c>
      <c r="G50" s="9"/>
    </row>
    <row r="51" spans="2:8" ht="12" customHeight="1" x14ac:dyDescent="0.2">
      <c r="B51" s="135" t="s">
        <v>60</v>
      </c>
      <c r="C51" s="136"/>
      <c r="D51" s="36" t="s">
        <v>63</v>
      </c>
      <c r="E51" s="7" t="s">
        <v>16</v>
      </c>
      <c r="F51" s="40">
        <v>55230.78</v>
      </c>
      <c r="G51" s="9"/>
    </row>
    <row r="52" spans="2:8" ht="12.75" customHeight="1" x14ac:dyDescent="0.2">
      <c r="B52" s="135" t="s">
        <v>61</v>
      </c>
      <c r="C52" s="136"/>
      <c r="D52" s="36" t="s">
        <v>63</v>
      </c>
      <c r="E52" s="7" t="s">
        <v>16</v>
      </c>
      <c r="F52" s="40">
        <v>4900</v>
      </c>
      <c r="H52" s="23"/>
    </row>
    <row r="53" spans="2:8" ht="12.75" customHeight="1" x14ac:dyDescent="0.2">
      <c r="B53" s="34" t="s">
        <v>62</v>
      </c>
      <c r="C53" s="35"/>
      <c r="D53" s="36" t="s">
        <v>63</v>
      </c>
      <c r="E53" s="7" t="s">
        <v>16</v>
      </c>
      <c r="F53" s="40">
        <v>149126.07</v>
      </c>
      <c r="H53" s="23"/>
    </row>
    <row r="54" spans="2:8" x14ac:dyDescent="0.2">
      <c r="B54" s="128" t="s">
        <v>12</v>
      </c>
      <c r="C54" s="129"/>
      <c r="D54" s="129"/>
      <c r="E54" s="130"/>
      <c r="F54" s="41">
        <f>SUM(F46:F53)</f>
        <v>6973830.4500000002</v>
      </c>
    </row>
    <row r="55" spans="2:8" x14ac:dyDescent="0.2">
      <c r="B55" s="131" t="s">
        <v>25</v>
      </c>
      <c r="C55" s="132"/>
      <c r="D55" s="132"/>
      <c r="E55" s="133"/>
      <c r="F55" s="20">
        <v>3824801.44</v>
      </c>
    </row>
    <row r="56" spans="2:8" x14ac:dyDescent="0.2">
      <c r="B56" s="131" t="s">
        <v>26</v>
      </c>
      <c r="C56" s="132"/>
      <c r="D56" s="132"/>
      <c r="E56" s="133"/>
      <c r="F56" s="20">
        <v>0</v>
      </c>
    </row>
    <row r="57" spans="2:8" x14ac:dyDescent="0.2">
      <c r="B57" s="137" t="s">
        <v>13</v>
      </c>
      <c r="C57" s="138"/>
      <c r="D57" s="138"/>
      <c r="E57" s="139"/>
      <c r="F57" s="20">
        <f>F55</f>
        <v>3824801.44</v>
      </c>
    </row>
    <row r="58" spans="2:8" s="5" customFormat="1" x14ac:dyDescent="0.2">
      <c r="B58" s="158" t="s">
        <v>14</v>
      </c>
      <c r="C58" s="158"/>
      <c r="D58" s="158"/>
      <c r="E58" s="4"/>
      <c r="F58" s="21"/>
    </row>
    <row r="59" spans="2:8" x14ac:dyDescent="0.2">
      <c r="B59" s="3"/>
      <c r="C59" s="3"/>
      <c r="D59" s="3"/>
      <c r="E59" s="3"/>
      <c r="F59" s="22"/>
    </row>
    <row r="60" spans="2:8" ht="34.5" customHeight="1" x14ac:dyDescent="0.2">
      <c r="B60" s="141" t="s">
        <v>27</v>
      </c>
      <c r="C60" s="141"/>
      <c r="D60" s="141"/>
      <c r="E60" s="141"/>
      <c r="F60" s="141"/>
    </row>
    <row r="61" spans="2:8" ht="15" x14ac:dyDescent="0.25">
      <c r="B61" s="3"/>
      <c r="C61" s="3"/>
      <c r="F61" s="48"/>
    </row>
    <row r="62" spans="2:8" x14ac:dyDescent="0.2">
      <c r="B62" s="141"/>
      <c r="C62" s="141"/>
      <c r="D62" s="141"/>
      <c r="E62" s="3"/>
      <c r="F62" s="3"/>
    </row>
    <row r="63" spans="2:8" x14ac:dyDescent="0.2">
      <c r="B63" s="15" t="s">
        <v>139</v>
      </c>
      <c r="C63" s="3"/>
      <c r="E63" s="3"/>
      <c r="F63" s="3"/>
    </row>
    <row r="64" spans="2:8" x14ac:dyDescent="0.2">
      <c r="B64" s="140"/>
      <c r="C64" s="141"/>
      <c r="D64" s="141"/>
      <c r="E64" s="141"/>
      <c r="F64" s="141"/>
    </row>
    <row r="65" spans="2:6" x14ac:dyDescent="0.2">
      <c r="B65" s="12"/>
      <c r="C65" s="4"/>
      <c r="D65" s="4"/>
      <c r="E65" s="4"/>
      <c r="F65" s="4"/>
    </row>
    <row r="66" spans="2:6" x14ac:dyDescent="0.2">
      <c r="B66" s="12"/>
      <c r="C66" s="4"/>
      <c r="D66" s="4"/>
      <c r="E66" s="4"/>
      <c r="F66" s="4"/>
    </row>
    <row r="67" spans="2:6" ht="12.75" customHeight="1" x14ac:dyDescent="0.2">
      <c r="B67" s="10"/>
      <c r="C67" s="156"/>
      <c r="D67" s="156"/>
      <c r="E67" s="156"/>
      <c r="F67" s="156"/>
    </row>
    <row r="68" spans="2:6" x14ac:dyDescent="0.2">
      <c r="B68" s="142" t="s">
        <v>80</v>
      </c>
      <c r="C68" s="142"/>
      <c r="D68" s="142"/>
      <c r="E68" s="142"/>
      <c r="F68" s="142"/>
    </row>
    <row r="69" spans="2:6" ht="12.75" customHeight="1" x14ac:dyDescent="0.2">
      <c r="B69" s="142"/>
      <c r="C69" s="142"/>
      <c r="D69" s="142"/>
      <c r="E69" s="142"/>
      <c r="F69" s="142"/>
    </row>
    <row r="70" spans="2:6" x14ac:dyDescent="0.2">
      <c r="B70" s="127" t="s">
        <v>65</v>
      </c>
      <c r="C70" s="127"/>
      <c r="D70" s="127"/>
      <c r="E70" s="127"/>
      <c r="F70" s="127"/>
    </row>
    <row r="71" spans="2:6" x14ac:dyDescent="0.2">
      <c r="B71" s="3"/>
      <c r="C71" s="154"/>
      <c r="D71" s="154"/>
      <c r="E71" s="155"/>
      <c r="F71" s="155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  <row r="156" spans="2:6" x14ac:dyDescent="0.2">
      <c r="B156" s="1"/>
      <c r="C156" s="1"/>
      <c r="D156" s="1"/>
      <c r="E156" s="1"/>
      <c r="F156" s="1"/>
    </row>
    <row r="157" spans="2:6" x14ac:dyDescent="0.2">
      <c r="B157" s="1"/>
      <c r="C157" s="1"/>
      <c r="D157" s="1"/>
      <c r="E157" s="1"/>
      <c r="F157" s="1"/>
    </row>
    <row r="158" spans="2:6" x14ac:dyDescent="0.2">
      <c r="B158" s="1"/>
      <c r="C158" s="1"/>
      <c r="D158" s="1"/>
      <c r="E158" s="1"/>
      <c r="F158" s="1"/>
    </row>
    <row r="159" spans="2:6" x14ac:dyDescent="0.2">
      <c r="B159" s="1"/>
      <c r="C159" s="1"/>
      <c r="D159" s="1"/>
      <c r="E159" s="1"/>
      <c r="F159" s="1"/>
    </row>
    <row r="160" spans="2:6" x14ac:dyDescent="0.2">
      <c r="B160" s="1"/>
      <c r="C160" s="1"/>
      <c r="D160" s="1"/>
      <c r="E160" s="1"/>
      <c r="F160" s="1"/>
    </row>
    <row r="161" spans="2:6" x14ac:dyDescent="0.2">
      <c r="B161" s="1"/>
      <c r="C161" s="1"/>
      <c r="D161" s="1"/>
      <c r="E161" s="1"/>
      <c r="F161" s="1"/>
    </row>
    <row r="162" spans="2:6" x14ac:dyDescent="0.2">
      <c r="B162" s="1"/>
      <c r="C162" s="1"/>
      <c r="D162" s="1"/>
      <c r="E162" s="1"/>
      <c r="F162" s="1"/>
    </row>
    <row r="163" spans="2:6" x14ac:dyDescent="0.2">
      <c r="B163" s="1"/>
      <c r="C163" s="1"/>
      <c r="D163" s="1"/>
      <c r="E163" s="1"/>
      <c r="F163" s="1"/>
    </row>
    <row r="164" spans="2:6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x14ac:dyDescent="0.2">
      <c r="B168" s="1"/>
      <c r="C168" s="1"/>
      <c r="D168" s="1"/>
      <c r="E168" s="1"/>
      <c r="F168" s="1"/>
    </row>
    <row r="169" spans="2:6" x14ac:dyDescent="0.2">
      <c r="B169" s="1"/>
      <c r="C169" s="1"/>
      <c r="D169" s="1"/>
      <c r="E169" s="1"/>
      <c r="F169" s="1"/>
    </row>
    <row r="170" spans="2:6" x14ac:dyDescent="0.2">
      <c r="B170" s="1"/>
      <c r="C170" s="1"/>
      <c r="D170" s="1"/>
      <c r="E170" s="1"/>
      <c r="F170" s="1"/>
    </row>
    <row r="171" spans="2:6" x14ac:dyDescent="0.2">
      <c r="B171" s="1"/>
      <c r="C171" s="1"/>
      <c r="D171" s="1"/>
      <c r="E171" s="1"/>
      <c r="F171" s="1"/>
    </row>
    <row r="172" spans="2:6" x14ac:dyDescent="0.2">
      <c r="B172" s="1"/>
      <c r="C172" s="1"/>
      <c r="D172" s="1"/>
      <c r="E172" s="1"/>
      <c r="F172" s="1"/>
    </row>
    <row r="173" spans="2:6" x14ac:dyDescent="0.2">
      <c r="B173" s="1"/>
      <c r="C173" s="1"/>
      <c r="D173" s="1"/>
      <c r="E173" s="1"/>
      <c r="F173" s="1"/>
    </row>
    <row r="174" spans="2:6" x14ac:dyDescent="0.2">
      <c r="B174" s="1"/>
      <c r="C174" s="1"/>
      <c r="D174" s="1"/>
      <c r="E174" s="1"/>
      <c r="F174" s="1"/>
    </row>
    <row r="175" spans="2:6" x14ac:dyDescent="0.2">
      <c r="B175" s="1"/>
      <c r="C175" s="1"/>
      <c r="D175" s="1"/>
      <c r="E175" s="1"/>
      <c r="F175" s="1"/>
    </row>
    <row r="176" spans="2:6" x14ac:dyDescent="0.2">
      <c r="B176" s="1"/>
      <c r="C176" s="1"/>
      <c r="D176" s="1"/>
      <c r="E176" s="1"/>
      <c r="F176" s="1"/>
    </row>
    <row r="177" spans="2:6" x14ac:dyDescent="0.2">
      <c r="B177" s="1"/>
      <c r="C177" s="1"/>
      <c r="D177" s="1"/>
      <c r="E177" s="1"/>
      <c r="F177" s="1"/>
    </row>
    <row r="178" spans="2:6" x14ac:dyDescent="0.2">
      <c r="B178" s="1"/>
      <c r="C178" s="1"/>
      <c r="D178" s="1"/>
      <c r="E178" s="1"/>
      <c r="F178" s="1"/>
    </row>
    <row r="179" spans="2:6" x14ac:dyDescent="0.2">
      <c r="B179" s="1"/>
      <c r="C179" s="1"/>
      <c r="D179" s="1"/>
      <c r="E179" s="1"/>
      <c r="F179" s="1"/>
    </row>
    <row r="180" spans="2:6" x14ac:dyDescent="0.2">
      <c r="B180" s="1"/>
      <c r="C180" s="1"/>
      <c r="D180" s="1"/>
      <c r="E180" s="1"/>
      <c r="F180" s="1"/>
    </row>
    <row r="181" spans="2:6" x14ac:dyDescent="0.2">
      <c r="B181" s="1"/>
      <c r="C181" s="1"/>
      <c r="D181" s="1"/>
      <c r="E181" s="1"/>
      <c r="F181" s="1"/>
    </row>
    <row r="182" spans="2:6" x14ac:dyDescent="0.2">
      <c r="B182" s="1"/>
      <c r="C182" s="1"/>
      <c r="D182" s="1"/>
      <c r="E182" s="1"/>
      <c r="F182" s="1"/>
    </row>
    <row r="183" spans="2:6" x14ac:dyDescent="0.2">
      <c r="B183" s="1"/>
      <c r="C183" s="1"/>
      <c r="D183" s="1"/>
      <c r="E183" s="1"/>
      <c r="F183" s="1"/>
    </row>
    <row r="184" spans="2:6" x14ac:dyDescent="0.2">
      <c r="B184" s="1"/>
      <c r="C184" s="1"/>
      <c r="D184" s="1"/>
      <c r="E184" s="1"/>
      <c r="F184" s="1"/>
    </row>
    <row r="185" spans="2:6" x14ac:dyDescent="0.2">
      <c r="B185" s="1"/>
      <c r="C185" s="1"/>
      <c r="D185" s="1"/>
      <c r="E185" s="1"/>
      <c r="F185" s="1"/>
    </row>
    <row r="186" spans="2:6" x14ac:dyDescent="0.2">
      <c r="B186" s="1"/>
      <c r="C186" s="1"/>
      <c r="D186" s="1"/>
      <c r="E186" s="1"/>
      <c r="F186" s="1"/>
    </row>
    <row r="187" spans="2:6" x14ac:dyDescent="0.2">
      <c r="B187" s="1"/>
      <c r="C187" s="1"/>
      <c r="D187" s="1"/>
      <c r="E187" s="1"/>
      <c r="F187" s="1"/>
    </row>
    <row r="188" spans="2:6" x14ac:dyDescent="0.2">
      <c r="B188" s="1"/>
      <c r="C188" s="1"/>
      <c r="D188" s="1"/>
      <c r="E188" s="1"/>
      <c r="F188" s="1"/>
    </row>
    <row r="189" spans="2:6" x14ac:dyDescent="0.2">
      <c r="B189" s="1"/>
      <c r="C189" s="1"/>
      <c r="D189" s="1"/>
      <c r="E189" s="1"/>
      <c r="F189" s="1"/>
    </row>
    <row r="190" spans="2:6" x14ac:dyDescent="0.2">
      <c r="B190" s="1"/>
      <c r="C190" s="1"/>
      <c r="D190" s="1"/>
      <c r="E190" s="1"/>
      <c r="F190" s="1"/>
    </row>
    <row r="191" spans="2:6" x14ac:dyDescent="0.2">
      <c r="B191" s="1"/>
      <c r="C191" s="1"/>
      <c r="D191" s="1"/>
      <c r="E191" s="1"/>
      <c r="F191" s="1"/>
    </row>
    <row r="192" spans="2:6" x14ac:dyDescent="0.2">
      <c r="B192" s="1"/>
      <c r="C192" s="1"/>
      <c r="D192" s="1"/>
      <c r="E192" s="1"/>
      <c r="F192" s="1"/>
    </row>
    <row r="193" spans="2:6" x14ac:dyDescent="0.2">
      <c r="B193" s="1"/>
      <c r="C193" s="1"/>
      <c r="D193" s="1"/>
      <c r="E193" s="1"/>
      <c r="F193" s="1"/>
    </row>
    <row r="194" spans="2:6" x14ac:dyDescent="0.2">
      <c r="B194" s="1"/>
      <c r="C194" s="1"/>
      <c r="D194" s="1"/>
      <c r="E194" s="1"/>
      <c r="F194" s="1"/>
    </row>
    <row r="195" spans="2:6" x14ac:dyDescent="0.2">
      <c r="B195" s="1"/>
      <c r="C195" s="1"/>
      <c r="D195" s="1"/>
      <c r="E195" s="1"/>
      <c r="F195" s="1"/>
    </row>
    <row r="196" spans="2:6" x14ac:dyDescent="0.2">
      <c r="B196" s="1"/>
      <c r="C196" s="1"/>
      <c r="D196" s="1"/>
      <c r="E196" s="1"/>
      <c r="F196" s="1"/>
    </row>
    <row r="197" spans="2:6" x14ac:dyDescent="0.2">
      <c r="B197" s="1"/>
      <c r="C197" s="1"/>
      <c r="D197" s="1"/>
      <c r="E197" s="1"/>
      <c r="F197" s="1"/>
    </row>
    <row r="198" spans="2:6" x14ac:dyDescent="0.2">
      <c r="B198" s="1"/>
      <c r="C198" s="1"/>
      <c r="D198" s="1"/>
      <c r="E198" s="1"/>
      <c r="F198" s="1"/>
    </row>
    <row r="199" spans="2:6" x14ac:dyDescent="0.2">
      <c r="B199" s="1"/>
      <c r="C199" s="1"/>
      <c r="D199" s="1"/>
      <c r="E199" s="1"/>
      <c r="F199" s="1"/>
    </row>
    <row r="200" spans="2:6" x14ac:dyDescent="0.2">
      <c r="B200" s="1"/>
      <c r="C200" s="1"/>
      <c r="D200" s="1"/>
      <c r="E200" s="1"/>
      <c r="F200" s="1"/>
    </row>
    <row r="201" spans="2:6" x14ac:dyDescent="0.2">
      <c r="B201" s="1"/>
      <c r="C201" s="1"/>
      <c r="D201" s="1"/>
      <c r="E201" s="1"/>
      <c r="F201" s="1"/>
    </row>
    <row r="202" spans="2:6" x14ac:dyDescent="0.2">
      <c r="B202" s="1"/>
      <c r="C202" s="1"/>
      <c r="D202" s="1"/>
      <c r="E202" s="1"/>
      <c r="F202" s="1"/>
    </row>
    <row r="203" spans="2:6" x14ac:dyDescent="0.2">
      <c r="B203" s="1"/>
      <c r="C203" s="1"/>
      <c r="D203" s="1"/>
      <c r="E203" s="1"/>
      <c r="F203" s="1"/>
    </row>
    <row r="204" spans="2:6" x14ac:dyDescent="0.2">
      <c r="B204" s="1"/>
      <c r="C204" s="1"/>
      <c r="D204" s="1"/>
      <c r="E204" s="1"/>
      <c r="F204" s="1"/>
    </row>
    <row r="205" spans="2:6" x14ac:dyDescent="0.2">
      <c r="B205" s="1"/>
      <c r="C205" s="1"/>
      <c r="D205" s="1"/>
      <c r="E205" s="1"/>
      <c r="F205" s="1"/>
    </row>
    <row r="206" spans="2:6" x14ac:dyDescent="0.2">
      <c r="B206" s="1"/>
      <c r="C206" s="1"/>
      <c r="D206" s="1"/>
      <c r="E206" s="1"/>
      <c r="F206" s="1"/>
    </row>
    <row r="207" spans="2:6" x14ac:dyDescent="0.2">
      <c r="B207" s="1"/>
      <c r="C207" s="1"/>
      <c r="D207" s="1"/>
      <c r="E207" s="1"/>
      <c r="F207" s="1"/>
    </row>
    <row r="208" spans="2:6" x14ac:dyDescent="0.2">
      <c r="B208" s="1"/>
      <c r="C208" s="1"/>
      <c r="D208" s="1"/>
      <c r="E208" s="1"/>
      <c r="F208" s="1"/>
    </row>
    <row r="209" spans="2:6" x14ac:dyDescent="0.2">
      <c r="B209" s="1"/>
      <c r="C209" s="1"/>
      <c r="D209" s="1"/>
      <c r="E209" s="1"/>
      <c r="F209" s="1"/>
    </row>
    <row r="210" spans="2:6" x14ac:dyDescent="0.2">
      <c r="B210" s="1"/>
      <c r="C210" s="1"/>
      <c r="D210" s="1"/>
      <c r="E210" s="1"/>
      <c r="F210" s="1"/>
    </row>
    <row r="211" spans="2:6" x14ac:dyDescent="0.2">
      <c r="B211" s="1"/>
      <c r="C211" s="1"/>
      <c r="D211" s="1"/>
      <c r="E211" s="1"/>
      <c r="F211" s="1"/>
    </row>
    <row r="212" spans="2:6" x14ac:dyDescent="0.2">
      <c r="B212" s="1"/>
      <c r="C212" s="1"/>
      <c r="D212" s="1"/>
      <c r="E212" s="1"/>
      <c r="F212" s="1"/>
    </row>
    <row r="213" spans="2:6" x14ac:dyDescent="0.2">
      <c r="B213" s="1"/>
      <c r="C213" s="1"/>
      <c r="D213" s="1"/>
      <c r="E213" s="1"/>
      <c r="F213" s="1"/>
    </row>
    <row r="214" spans="2:6" x14ac:dyDescent="0.2">
      <c r="B214" s="1"/>
      <c r="C214" s="1"/>
      <c r="D214" s="1"/>
      <c r="E214" s="1"/>
      <c r="F214" s="1"/>
    </row>
    <row r="215" spans="2:6" x14ac:dyDescent="0.2">
      <c r="B215" s="1"/>
      <c r="C215" s="1"/>
      <c r="D215" s="1"/>
      <c r="E215" s="1"/>
      <c r="F215" s="1"/>
    </row>
    <row r="216" spans="2:6" x14ac:dyDescent="0.2">
      <c r="B216" s="1"/>
      <c r="C216" s="1"/>
      <c r="D216" s="1"/>
      <c r="E216" s="1"/>
      <c r="F216" s="1"/>
    </row>
    <row r="217" spans="2:6" x14ac:dyDescent="0.2">
      <c r="B217" s="1"/>
      <c r="C217" s="1"/>
      <c r="D217" s="1"/>
      <c r="E217" s="1"/>
      <c r="F217" s="1"/>
    </row>
    <row r="218" spans="2:6" x14ac:dyDescent="0.2">
      <c r="B218" s="1"/>
      <c r="C218" s="1"/>
      <c r="D218" s="1"/>
      <c r="E218" s="1"/>
      <c r="F218" s="1"/>
    </row>
    <row r="219" spans="2:6" x14ac:dyDescent="0.2">
      <c r="B219" s="1"/>
      <c r="C219" s="1"/>
      <c r="D219" s="1"/>
      <c r="E219" s="1"/>
      <c r="F219" s="1"/>
    </row>
    <row r="220" spans="2:6" x14ac:dyDescent="0.2">
      <c r="B220" s="1"/>
      <c r="C220" s="1"/>
      <c r="D220" s="1"/>
      <c r="E220" s="1"/>
      <c r="F220" s="1"/>
    </row>
    <row r="221" spans="2:6" x14ac:dyDescent="0.2">
      <c r="B221" s="1"/>
      <c r="C221" s="1"/>
      <c r="D221" s="1"/>
      <c r="E221" s="1"/>
      <c r="F221" s="1"/>
    </row>
    <row r="222" spans="2:6" x14ac:dyDescent="0.2">
      <c r="B222" s="1"/>
      <c r="C222" s="1"/>
      <c r="D222" s="1"/>
      <c r="E222" s="1"/>
      <c r="F222" s="1"/>
    </row>
    <row r="223" spans="2:6" x14ac:dyDescent="0.2">
      <c r="B223" s="1"/>
      <c r="C223" s="1"/>
      <c r="D223" s="1"/>
      <c r="E223" s="1"/>
      <c r="F223" s="1"/>
    </row>
    <row r="224" spans="2:6" x14ac:dyDescent="0.2">
      <c r="B224" s="1"/>
      <c r="C224" s="1"/>
      <c r="D224" s="1"/>
      <c r="E224" s="1"/>
      <c r="F224" s="1"/>
    </row>
    <row r="225" spans="2:6" x14ac:dyDescent="0.2">
      <c r="B225" s="1"/>
      <c r="C225" s="1"/>
      <c r="D225" s="1"/>
      <c r="E225" s="1"/>
      <c r="F225" s="1"/>
    </row>
    <row r="226" spans="2:6" x14ac:dyDescent="0.2">
      <c r="B226" s="1"/>
      <c r="C226" s="1"/>
      <c r="D226" s="1"/>
      <c r="E226" s="1"/>
      <c r="F226" s="1"/>
    </row>
    <row r="227" spans="2:6" x14ac:dyDescent="0.2">
      <c r="B227" s="1"/>
      <c r="C227" s="1"/>
      <c r="D227" s="1"/>
      <c r="E227" s="1"/>
      <c r="F227" s="1"/>
    </row>
    <row r="228" spans="2:6" x14ac:dyDescent="0.2">
      <c r="B228" s="1"/>
      <c r="C228" s="1"/>
      <c r="D228" s="1"/>
      <c r="E228" s="1"/>
      <c r="F228" s="1"/>
    </row>
    <row r="229" spans="2:6" x14ac:dyDescent="0.2">
      <c r="B229" s="1"/>
      <c r="C229" s="1"/>
      <c r="D229" s="1"/>
      <c r="E229" s="1"/>
      <c r="F229" s="1"/>
    </row>
    <row r="230" spans="2:6" x14ac:dyDescent="0.2">
      <c r="B230" s="1"/>
      <c r="C230" s="1"/>
      <c r="D230" s="1"/>
      <c r="E230" s="1"/>
      <c r="F230" s="1"/>
    </row>
    <row r="231" spans="2:6" x14ac:dyDescent="0.2">
      <c r="B231" s="1"/>
      <c r="C231" s="1"/>
      <c r="D231" s="1"/>
      <c r="E231" s="1"/>
      <c r="F231" s="1"/>
    </row>
    <row r="232" spans="2:6" x14ac:dyDescent="0.2">
      <c r="B232" s="1"/>
      <c r="C232" s="1"/>
      <c r="D232" s="1"/>
      <c r="E232" s="1"/>
      <c r="F232" s="1"/>
    </row>
    <row r="233" spans="2:6" x14ac:dyDescent="0.2">
      <c r="B233" s="1"/>
      <c r="C233" s="1"/>
      <c r="D233" s="1"/>
      <c r="E233" s="1"/>
      <c r="F233" s="1"/>
    </row>
    <row r="234" spans="2:6" x14ac:dyDescent="0.2">
      <c r="B234" s="1"/>
      <c r="C234" s="1"/>
      <c r="D234" s="1"/>
      <c r="E234" s="1"/>
      <c r="F234" s="1"/>
    </row>
    <row r="235" spans="2:6" x14ac:dyDescent="0.2">
      <c r="B235" s="1"/>
      <c r="C235" s="1"/>
      <c r="D235" s="1"/>
      <c r="E235" s="1"/>
      <c r="F235" s="1"/>
    </row>
    <row r="236" spans="2:6" x14ac:dyDescent="0.2">
      <c r="B236" s="1"/>
      <c r="C236" s="1"/>
      <c r="D236" s="1"/>
      <c r="E236" s="1"/>
      <c r="F236" s="1"/>
    </row>
    <row r="237" spans="2:6" x14ac:dyDescent="0.2">
      <c r="B237" s="1"/>
      <c r="C237" s="1"/>
      <c r="D237" s="1"/>
      <c r="E237" s="1"/>
      <c r="F237" s="1"/>
    </row>
    <row r="238" spans="2:6" x14ac:dyDescent="0.2">
      <c r="B238" s="1"/>
      <c r="C238" s="1"/>
      <c r="D238" s="1"/>
      <c r="E238" s="1"/>
      <c r="F238" s="1"/>
    </row>
    <row r="239" spans="2:6" x14ac:dyDescent="0.2">
      <c r="B239" s="1"/>
      <c r="C239" s="1"/>
      <c r="D239" s="1"/>
      <c r="E239" s="1"/>
      <c r="F239" s="1"/>
    </row>
    <row r="240" spans="2:6" x14ac:dyDescent="0.2">
      <c r="B240" s="1"/>
      <c r="C240" s="1"/>
      <c r="D240" s="1"/>
      <c r="E240" s="1"/>
      <c r="F240" s="1"/>
    </row>
    <row r="241" spans="2:6" x14ac:dyDescent="0.2">
      <c r="B241" s="1"/>
      <c r="C241" s="1"/>
      <c r="D241" s="1"/>
      <c r="E241" s="1"/>
      <c r="F241" s="1"/>
    </row>
    <row r="242" spans="2:6" x14ac:dyDescent="0.2">
      <c r="B242" s="1"/>
      <c r="C242" s="1"/>
      <c r="D242" s="1"/>
      <c r="E242" s="1"/>
      <c r="F242" s="1"/>
    </row>
    <row r="243" spans="2:6" x14ac:dyDescent="0.2">
      <c r="B243" s="1"/>
      <c r="C243" s="1"/>
      <c r="D243" s="1"/>
      <c r="E243" s="1"/>
      <c r="F243" s="1"/>
    </row>
    <row r="244" spans="2:6" x14ac:dyDescent="0.2">
      <c r="B244" s="1"/>
      <c r="C244" s="1"/>
      <c r="D244" s="1"/>
      <c r="E244" s="1"/>
      <c r="F244" s="1"/>
    </row>
    <row r="245" spans="2:6" x14ac:dyDescent="0.2">
      <c r="B245" s="1"/>
      <c r="C245" s="1"/>
      <c r="D245" s="1"/>
      <c r="E245" s="1"/>
      <c r="F245" s="1"/>
    </row>
    <row r="246" spans="2:6" x14ac:dyDescent="0.2">
      <c r="B246" s="1"/>
      <c r="C246" s="1"/>
      <c r="D246" s="1"/>
      <c r="E246" s="1"/>
      <c r="F246" s="1"/>
    </row>
    <row r="247" spans="2:6" x14ac:dyDescent="0.2">
      <c r="B247" s="1"/>
      <c r="C247" s="1"/>
      <c r="D247" s="1"/>
      <c r="E247" s="1"/>
      <c r="F247" s="1"/>
    </row>
    <row r="248" spans="2:6" x14ac:dyDescent="0.2">
      <c r="B248" s="1"/>
      <c r="C248" s="1"/>
      <c r="D248" s="1"/>
      <c r="E248" s="1"/>
      <c r="F248" s="1"/>
    </row>
    <row r="249" spans="2:6" x14ac:dyDescent="0.2">
      <c r="B249" s="1"/>
      <c r="C249" s="1"/>
      <c r="D249" s="1"/>
      <c r="E249" s="1"/>
      <c r="F249" s="1"/>
    </row>
    <row r="250" spans="2:6" x14ac:dyDescent="0.2">
      <c r="B250" s="1"/>
      <c r="C250" s="1"/>
      <c r="D250" s="1"/>
      <c r="E250" s="1"/>
      <c r="F250" s="1"/>
    </row>
    <row r="251" spans="2:6" x14ac:dyDescent="0.2">
      <c r="B251" s="1"/>
      <c r="C251" s="1"/>
      <c r="D251" s="1"/>
      <c r="E251" s="1"/>
      <c r="F251" s="1"/>
    </row>
    <row r="252" spans="2:6" x14ac:dyDescent="0.2">
      <c r="B252" s="1"/>
      <c r="C252" s="1"/>
      <c r="D252" s="1"/>
      <c r="E252" s="1"/>
      <c r="F252" s="1"/>
    </row>
    <row r="253" spans="2:6" x14ac:dyDescent="0.2">
      <c r="B253" s="1"/>
      <c r="C253" s="1"/>
      <c r="D253" s="1"/>
      <c r="E253" s="1"/>
      <c r="F253" s="1"/>
    </row>
    <row r="254" spans="2:6" x14ac:dyDescent="0.2">
      <c r="B254" s="1"/>
      <c r="C254" s="1"/>
      <c r="D254" s="1"/>
      <c r="E254" s="1"/>
      <c r="F254" s="1"/>
    </row>
    <row r="255" spans="2:6" x14ac:dyDescent="0.2">
      <c r="B255" s="1"/>
      <c r="C255" s="1"/>
      <c r="D255" s="1"/>
      <c r="E255" s="1"/>
      <c r="F255" s="1"/>
    </row>
    <row r="256" spans="2:6" x14ac:dyDescent="0.2">
      <c r="B256" s="1"/>
      <c r="C256" s="1"/>
      <c r="D256" s="1"/>
      <c r="E256" s="1"/>
      <c r="F256" s="1"/>
    </row>
    <row r="257" spans="2:6" x14ac:dyDescent="0.2">
      <c r="B257" s="1"/>
      <c r="C257" s="1"/>
      <c r="D257" s="1"/>
      <c r="E257" s="1"/>
      <c r="F257" s="1"/>
    </row>
    <row r="258" spans="2:6" x14ac:dyDescent="0.2">
      <c r="B258" s="1"/>
      <c r="C258" s="1"/>
      <c r="D258" s="1"/>
      <c r="E258" s="1"/>
      <c r="F258" s="1"/>
    </row>
    <row r="259" spans="2:6" x14ac:dyDescent="0.2">
      <c r="B259" s="1"/>
      <c r="C259" s="1"/>
      <c r="D259" s="1"/>
      <c r="E259" s="1"/>
      <c r="F259" s="1"/>
    </row>
    <row r="260" spans="2:6" x14ac:dyDescent="0.2">
      <c r="B260" s="1"/>
      <c r="C260" s="1"/>
      <c r="D260" s="1"/>
      <c r="E260" s="1"/>
      <c r="F260" s="1"/>
    </row>
    <row r="261" spans="2:6" x14ac:dyDescent="0.2">
      <c r="B261" s="1"/>
      <c r="C261" s="1"/>
      <c r="D261" s="1"/>
      <c r="E261" s="1"/>
      <c r="F261" s="1"/>
    </row>
    <row r="262" spans="2:6" x14ac:dyDescent="0.2">
      <c r="B262" s="1"/>
      <c r="C262" s="1"/>
      <c r="D262" s="1"/>
      <c r="E262" s="1"/>
      <c r="F262" s="1"/>
    </row>
    <row r="263" spans="2:6" x14ac:dyDescent="0.2">
      <c r="B263" s="1"/>
      <c r="C263" s="1"/>
      <c r="D263" s="1"/>
      <c r="E263" s="1"/>
      <c r="F263" s="1"/>
    </row>
    <row r="264" spans="2:6" x14ac:dyDescent="0.2">
      <c r="B264" s="1"/>
      <c r="C264" s="1"/>
      <c r="D264" s="1"/>
      <c r="E264" s="1"/>
      <c r="F264" s="1"/>
    </row>
    <row r="265" spans="2:6" x14ac:dyDescent="0.2">
      <c r="B265" s="1"/>
      <c r="C265" s="1"/>
      <c r="D265" s="1"/>
      <c r="E265" s="1"/>
      <c r="F265" s="1"/>
    </row>
    <row r="266" spans="2:6" x14ac:dyDescent="0.2">
      <c r="B266" s="1"/>
      <c r="C266" s="1"/>
      <c r="D266" s="1"/>
      <c r="E266" s="1"/>
      <c r="F266" s="1"/>
    </row>
    <row r="267" spans="2:6" x14ac:dyDescent="0.2">
      <c r="B267" s="1"/>
      <c r="C267" s="1"/>
      <c r="D267" s="1"/>
      <c r="E267" s="1"/>
      <c r="F267" s="1"/>
    </row>
    <row r="268" spans="2:6" x14ac:dyDescent="0.2">
      <c r="B268" s="1"/>
      <c r="C268" s="1"/>
      <c r="D268" s="1"/>
      <c r="E268" s="1"/>
      <c r="F268" s="1"/>
    </row>
    <row r="269" spans="2:6" x14ac:dyDescent="0.2">
      <c r="B269" s="1"/>
      <c r="C269" s="1"/>
      <c r="D269" s="1"/>
      <c r="E269" s="1"/>
      <c r="F269" s="1"/>
    </row>
    <row r="270" spans="2:6" x14ac:dyDescent="0.2">
      <c r="B270" s="1"/>
      <c r="C270" s="1"/>
      <c r="D270" s="1"/>
      <c r="E270" s="1"/>
      <c r="F270" s="1"/>
    </row>
  </sheetData>
  <mergeCells count="44">
    <mergeCell ref="C71:D71"/>
    <mergeCell ref="E71:F71"/>
    <mergeCell ref="C67:F67"/>
    <mergeCell ref="B10:F10"/>
    <mergeCell ref="B45:C45"/>
    <mergeCell ref="B60:F60"/>
    <mergeCell ref="B37:E37"/>
    <mergeCell ref="B11:F11"/>
    <mergeCell ref="B62:D62"/>
    <mergeCell ref="B51:C51"/>
    <mergeCell ref="B58:D58"/>
    <mergeCell ref="B52:C52"/>
    <mergeCell ref="B41:D41"/>
    <mergeCell ref="B44:F44"/>
    <mergeCell ref="B46:C46"/>
    <mergeCell ref="B47:C47"/>
    <mergeCell ref="C1:E1"/>
    <mergeCell ref="C2:E2"/>
    <mergeCell ref="C3:E3"/>
    <mergeCell ref="B38:E38"/>
    <mergeCell ref="B42:F42"/>
    <mergeCell ref="B13:F13"/>
    <mergeCell ref="B9:F9"/>
    <mergeCell ref="B6:F6"/>
    <mergeCell ref="B12:F12"/>
    <mergeCell ref="B14:F14"/>
    <mergeCell ref="B16:F16"/>
    <mergeCell ref="B22:F22"/>
    <mergeCell ref="B8:F8"/>
    <mergeCell ref="B15:F15"/>
    <mergeCell ref="B5:F5"/>
    <mergeCell ref="B70:F70"/>
    <mergeCell ref="B54:E54"/>
    <mergeCell ref="B55:E55"/>
    <mergeCell ref="B18:C18"/>
    <mergeCell ref="B39:E39"/>
    <mergeCell ref="B49:C49"/>
    <mergeCell ref="B50:C50"/>
    <mergeCell ref="B56:E56"/>
    <mergeCell ref="B57:E57"/>
    <mergeCell ref="B36:E36"/>
    <mergeCell ref="B40:E40"/>
    <mergeCell ref="B64:F64"/>
    <mergeCell ref="B68:F69"/>
  </mergeCells>
  <phoneticPr fontId="2" type="noConversion"/>
  <printOptions horizontalCentered="1"/>
  <pageMargins left="0.51181102362204722" right="0.51181102362204722" top="0.39370078740157483" bottom="0.27559055118110237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0" sqref="B10:B17"/>
    </sheetView>
  </sheetViews>
  <sheetFormatPr defaultRowHeight="12.75" x14ac:dyDescent="0.2"/>
  <cols>
    <col min="1" max="1" width="33.5703125" bestFit="1" customWidth="1"/>
    <col min="2" max="2" width="12.5703125" bestFit="1" customWidth="1"/>
  </cols>
  <sheetData>
    <row r="1" spans="1:2" x14ac:dyDescent="0.2">
      <c r="A1" s="32"/>
    </row>
    <row r="2" spans="1:2" x14ac:dyDescent="0.2">
      <c r="A2" s="32"/>
    </row>
    <row r="3" spans="1:2" x14ac:dyDescent="0.2">
      <c r="A3" s="32"/>
    </row>
    <row r="4" spans="1:2" x14ac:dyDescent="0.2">
      <c r="A4" s="32"/>
    </row>
    <row r="5" spans="1:2" x14ac:dyDescent="0.2">
      <c r="A5" s="32"/>
    </row>
    <row r="6" spans="1:2" x14ac:dyDescent="0.2">
      <c r="A6" s="32"/>
    </row>
    <row r="7" spans="1:2" x14ac:dyDescent="0.2">
      <c r="A7" s="32"/>
    </row>
    <row r="8" spans="1:2" x14ac:dyDescent="0.2">
      <c r="A8" s="32"/>
    </row>
    <row r="9" spans="1:2" x14ac:dyDescent="0.2">
      <c r="A9" s="32"/>
    </row>
    <row r="10" spans="1:2" x14ac:dyDescent="0.2">
      <c r="A10" s="16" t="s">
        <v>55</v>
      </c>
      <c r="B10" s="39">
        <v>912604.34</v>
      </c>
    </row>
    <row r="11" spans="1:2" x14ac:dyDescent="0.2">
      <c r="A11" s="16" t="s">
        <v>56</v>
      </c>
      <c r="B11" s="39">
        <v>2300100.83</v>
      </c>
    </row>
    <row r="12" spans="1:2" x14ac:dyDescent="0.2">
      <c r="A12" s="16" t="s">
        <v>57</v>
      </c>
      <c r="B12" s="39">
        <v>117175.13</v>
      </c>
    </row>
    <row r="13" spans="1:2" x14ac:dyDescent="0.2">
      <c r="A13" s="16" t="s">
        <v>58</v>
      </c>
      <c r="B13" s="39">
        <v>52443.92</v>
      </c>
    </row>
    <row r="14" spans="1:2" x14ac:dyDescent="0.2">
      <c r="A14" s="16" t="s">
        <v>59</v>
      </c>
      <c r="B14" s="39">
        <v>3382249.38</v>
      </c>
    </row>
    <row r="15" spans="1:2" x14ac:dyDescent="0.2">
      <c r="A15" s="16" t="s">
        <v>60</v>
      </c>
      <c r="B15" s="39">
        <v>55230.78</v>
      </c>
    </row>
    <row r="16" spans="1:2" x14ac:dyDescent="0.2">
      <c r="A16" s="16" t="s">
        <v>61</v>
      </c>
      <c r="B16" s="39">
        <v>4900</v>
      </c>
    </row>
    <row r="17" spans="1:2" x14ac:dyDescent="0.2">
      <c r="A17" s="16" t="s">
        <v>62</v>
      </c>
      <c r="B17" s="39">
        <v>149126.07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workbookViewId="0">
      <selection activeCell="H10" sqref="H10"/>
    </sheetView>
  </sheetViews>
  <sheetFormatPr defaultRowHeight="12.75" x14ac:dyDescent="0.2"/>
  <cols>
    <col min="1" max="1" width="25.5703125" customWidth="1"/>
    <col min="2" max="4" width="9.28515625" bestFit="1" customWidth="1"/>
    <col min="5" max="5" width="12.85546875" bestFit="1" customWidth="1"/>
    <col min="6" max="6" width="15.85546875" customWidth="1"/>
  </cols>
  <sheetData>
    <row r="1" spans="1:6" ht="15" x14ac:dyDescent="0.25">
      <c r="A1" s="143" t="s">
        <v>35</v>
      </c>
      <c r="B1" s="143"/>
      <c r="C1" s="143"/>
      <c r="D1" s="143"/>
      <c r="E1" s="143"/>
      <c r="F1" s="143"/>
    </row>
    <row r="2" spans="1:6" ht="15" x14ac:dyDescent="0.25">
      <c r="A2" s="143" t="s">
        <v>166</v>
      </c>
      <c r="B2" s="143"/>
      <c r="C2" s="143"/>
      <c r="D2" s="143"/>
      <c r="E2" s="143"/>
      <c r="F2" s="143"/>
    </row>
    <row r="3" spans="1:6" ht="15" x14ac:dyDescent="0.25">
      <c r="A3" s="143" t="s">
        <v>167</v>
      </c>
      <c r="B3" s="143"/>
      <c r="C3" s="143"/>
      <c r="D3" s="143"/>
      <c r="E3" s="143"/>
      <c r="F3" s="143"/>
    </row>
    <row r="4" spans="1:6" x14ac:dyDescent="0.2">
      <c r="B4" s="17"/>
      <c r="C4" s="17"/>
      <c r="D4" s="17"/>
    </row>
    <row r="5" spans="1:6" x14ac:dyDescent="0.2">
      <c r="A5" s="163" t="s">
        <v>68</v>
      </c>
      <c r="B5" s="163"/>
      <c r="C5" s="163"/>
      <c r="D5" s="163"/>
      <c r="E5" s="163"/>
      <c r="F5" s="163"/>
    </row>
    <row r="6" spans="1:6" x14ac:dyDescent="0.2">
      <c r="A6" s="49"/>
      <c r="B6" s="50">
        <v>2009</v>
      </c>
      <c r="C6" s="50">
        <v>2010</v>
      </c>
      <c r="D6" s="50">
        <v>2011</v>
      </c>
      <c r="E6" s="50">
        <v>2012</v>
      </c>
      <c r="F6" s="50">
        <v>2013</v>
      </c>
    </row>
    <row r="7" spans="1:6" x14ac:dyDescent="0.2">
      <c r="A7" s="51" t="s">
        <v>69</v>
      </c>
      <c r="B7" s="52">
        <v>0</v>
      </c>
      <c r="C7" s="52">
        <v>0</v>
      </c>
      <c r="D7" s="52">
        <v>0</v>
      </c>
      <c r="E7" s="52">
        <v>0</v>
      </c>
      <c r="F7" s="52">
        <f>E17</f>
        <v>4781526.54</v>
      </c>
    </row>
    <row r="8" spans="1:6" ht="25.5" x14ac:dyDescent="0.2">
      <c r="A8" s="53" t="s">
        <v>70</v>
      </c>
      <c r="B8" s="52">
        <v>0</v>
      </c>
      <c r="C8" s="52">
        <v>0</v>
      </c>
      <c r="D8" s="52">
        <v>0</v>
      </c>
      <c r="E8" s="52">
        <f>92222.27+5294492.82</f>
        <v>5386715.0899999999</v>
      </c>
      <c r="F8" s="52">
        <v>5764521.5999999996</v>
      </c>
    </row>
    <row r="9" spans="1:6" ht="25.5" x14ac:dyDescent="0.2">
      <c r="A9" s="53" t="s">
        <v>71</v>
      </c>
      <c r="B9" s="52">
        <v>0</v>
      </c>
      <c r="C9" s="52">
        <v>0</v>
      </c>
      <c r="D9" s="52">
        <v>0</v>
      </c>
      <c r="E9" s="52">
        <v>16285.42</v>
      </c>
      <c r="F9" s="52">
        <v>252583.75</v>
      </c>
    </row>
    <row r="10" spans="1:6" ht="38.25" x14ac:dyDescent="0.2">
      <c r="A10" s="53" t="s">
        <v>72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</row>
    <row r="11" spans="1:6" ht="25.5" x14ac:dyDescent="0.2">
      <c r="A11" s="54" t="s">
        <v>73</v>
      </c>
      <c r="B11" s="55">
        <f>B8+B9+B10</f>
        <v>0</v>
      </c>
      <c r="C11" s="55">
        <f>C8+C9+C10</f>
        <v>0</v>
      </c>
      <c r="D11" s="55">
        <f>D8+D9+D10</f>
        <v>0</v>
      </c>
      <c r="E11" s="55">
        <f>E8+E9+E10</f>
        <v>5403000.5099999998</v>
      </c>
      <c r="F11" s="55">
        <f>F8+F9+F10</f>
        <v>6017105.3499999996</v>
      </c>
    </row>
    <row r="12" spans="1:6" ht="38.25" x14ac:dyDescent="0.2">
      <c r="A12" s="53" t="s">
        <v>74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</row>
    <row r="13" spans="1:6" ht="38.25" x14ac:dyDescent="0.2">
      <c r="A13" s="54" t="s">
        <v>75</v>
      </c>
      <c r="B13" s="55">
        <f>B11+B7+B12</f>
        <v>0</v>
      </c>
      <c r="C13" s="55">
        <f>C11+C7+C12</f>
        <v>0</v>
      </c>
      <c r="D13" s="55">
        <f>D11+D7+D12</f>
        <v>0</v>
      </c>
      <c r="E13" s="55">
        <f>E11+E7+E12</f>
        <v>5403000.5099999998</v>
      </c>
      <c r="F13" s="55">
        <f>F11+F7+F12</f>
        <v>10798631.890000001</v>
      </c>
    </row>
    <row r="14" spans="1:6" ht="25.5" x14ac:dyDescent="0.2">
      <c r="A14" s="53" t="s">
        <v>76</v>
      </c>
      <c r="B14" s="52">
        <v>0</v>
      </c>
      <c r="C14" s="52">
        <v>0</v>
      </c>
      <c r="D14" s="52">
        <v>0</v>
      </c>
      <c r="E14" s="52">
        <v>621473.97</v>
      </c>
      <c r="F14" s="52">
        <v>6973830.4500000002</v>
      </c>
    </row>
    <row r="15" spans="1:6" ht="25.5" x14ac:dyDescent="0.2">
      <c r="A15" s="54" t="s">
        <v>77</v>
      </c>
      <c r="B15" s="55">
        <f>B13-B14</f>
        <v>0</v>
      </c>
      <c r="C15" s="55">
        <f>C13-C14</f>
        <v>0</v>
      </c>
      <c r="D15" s="55">
        <f>D13-D14</f>
        <v>0</v>
      </c>
      <c r="E15" s="55">
        <f>E13-E14</f>
        <v>4781526.54</v>
      </c>
      <c r="F15" s="55">
        <f>F13-F14</f>
        <v>3824801.4400000004</v>
      </c>
    </row>
    <row r="16" spans="1:6" ht="25.5" x14ac:dyDescent="0.2">
      <c r="A16" s="54" t="s">
        <v>78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</row>
    <row r="17" spans="1:6" ht="38.25" x14ac:dyDescent="0.2">
      <c r="A17" s="54" t="s">
        <v>79</v>
      </c>
      <c r="B17" s="52">
        <f>B15-B16</f>
        <v>0</v>
      </c>
      <c r="C17" s="52">
        <f>C15-C16</f>
        <v>0</v>
      </c>
      <c r="D17" s="52">
        <f>D15-D16</f>
        <v>0</v>
      </c>
      <c r="E17" s="55">
        <f>E15-E16</f>
        <v>4781526.54</v>
      </c>
      <c r="F17" s="55">
        <f>F15-F16</f>
        <v>3824801.4400000004</v>
      </c>
    </row>
    <row r="22" spans="1:6" x14ac:dyDescent="0.2">
      <c r="A22" s="56"/>
    </row>
    <row r="23" spans="1:6" x14ac:dyDescent="0.2">
      <c r="A23" s="140"/>
      <c r="B23" s="141"/>
      <c r="C23" s="141"/>
      <c r="D23" s="141"/>
      <c r="E23" s="141"/>
      <c r="F23" s="141"/>
    </row>
    <row r="24" spans="1:6" ht="14.25" x14ac:dyDescent="0.2">
      <c r="A24" s="160" t="s">
        <v>151</v>
      </c>
      <c r="B24" s="160"/>
      <c r="C24" s="160"/>
      <c r="D24" s="160"/>
      <c r="E24" s="160"/>
      <c r="F24" s="160"/>
    </row>
    <row r="25" spans="1:6" ht="15" x14ac:dyDescent="0.2">
      <c r="A25" s="161" t="s">
        <v>152</v>
      </c>
      <c r="B25" s="161"/>
      <c r="C25" s="161"/>
      <c r="D25" s="161"/>
      <c r="E25" s="161"/>
      <c r="F25" s="161"/>
    </row>
    <row r="26" spans="1:6" x14ac:dyDescent="0.2">
      <c r="A26" s="162" t="s">
        <v>153</v>
      </c>
      <c r="B26" s="162"/>
      <c r="C26" s="162"/>
      <c r="D26" s="162"/>
      <c r="E26" s="162"/>
      <c r="F26" s="125"/>
    </row>
    <row r="27" spans="1:6" x14ac:dyDescent="0.2">
      <c r="A27" s="162" t="s">
        <v>154</v>
      </c>
      <c r="B27" s="162"/>
      <c r="C27" s="162"/>
      <c r="D27" s="162"/>
      <c r="E27" s="162"/>
      <c r="F27" s="125"/>
    </row>
  </sheetData>
  <mergeCells count="9">
    <mergeCell ref="A25:F25"/>
    <mergeCell ref="A26:E26"/>
    <mergeCell ref="A27:E27"/>
    <mergeCell ref="A5:F5"/>
    <mergeCell ref="A1:F1"/>
    <mergeCell ref="A2:F2"/>
    <mergeCell ref="A3:F3"/>
    <mergeCell ref="A23:F23"/>
    <mergeCell ref="A24:F2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3"/>
  <sheetViews>
    <sheetView showGridLines="0" tabSelected="1" zoomScaleNormal="100" workbookViewId="0">
      <selection activeCell="A98" sqref="A98"/>
    </sheetView>
  </sheetViews>
  <sheetFormatPr defaultRowHeight="12.75" x14ac:dyDescent="0.2"/>
  <cols>
    <col min="1" max="1" width="21.85546875" customWidth="1"/>
    <col min="2" max="2" width="20" customWidth="1"/>
    <col min="3" max="3" width="18.7109375" customWidth="1"/>
    <col min="4" max="4" width="17.85546875" bestFit="1" customWidth="1"/>
    <col min="5" max="5" width="17.85546875" customWidth="1"/>
    <col min="6" max="6" width="19.7109375" bestFit="1" customWidth="1"/>
    <col min="8" max="9" width="14" bestFit="1" customWidth="1"/>
    <col min="10" max="10" width="11.85546875" bestFit="1" customWidth="1"/>
  </cols>
  <sheetData>
    <row r="1" spans="1:10" ht="15" x14ac:dyDescent="0.25">
      <c r="A1" s="143" t="s">
        <v>35</v>
      </c>
      <c r="B1" s="143"/>
      <c r="C1" s="143"/>
      <c r="D1" s="143"/>
      <c r="E1" s="143"/>
      <c r="F1" s="143"/>
    </row>
    <row r="2" spans="1:10" ht="15" x14ac:dyDescent="0.25">
      <c r="A2" s="143" t="s">
        <v>166</v>
      </c>
      <c r="B2" s="143"/>
      <c r="C2" s="143"/>
      <c r="D2" s="143"/>
      <c r="E2" s="143"/>
      <c r="F2" s="143"/>
    </row>
    <row r="3" spans="1:10" ht="15" x14ac:dyDescent="0.25">
      <c r="A3" s="143" t="s">
        <v>167</v>
      </c>
      <c r="B3" s="143"/>
      <c r="C3" s="143"/>
      <c r="D3" s="143"/>
      <c r="E3" s="143"/>
      <c r="F3" s="143"/>
    </row>
    <row r="4" spans="1:10" ht="25.5" customHeight="1" x14ac:dyDescent="0.2"/>
    <row r="5" spans="1:10" x14ac:dyDescent="0.2">
      <c r="A5" s="148" t="s">
        <v>15</v>
      </c>
      <c r="B5" s="148"/>
      <c r="C5" s="148"/>
      <c r="D5" s="148"/>
      <c r="E5" s="148"/>
      <c r="F5" s="148"/>
    </row>
    <row r="6" spans="1:10" x14ac:dyDescent="0.2">
      <c r="A6" s="148" t="s">
        <v>17</v>
      </c>
      <c r="B6" s="148"/>
      <c r="C6" s="148"/>
      <c r="D6" s="148"/>
      <c r="E6" s="148"/>
      <c r="F6" s="148"/>
    </row>
    <row r="9" spans="1:10" x14ac:dyDescent="0.2">
      <c r="A9" s="147" t="s">
        <v>28</v>
      </c>
      <c r="B9" s="147"/>
      <c r="C9" s="147"/>
      <c r="D9" s="147"/>
      <c r="E9" s="147"/>
      <c r="F9" s="147"/>
    </row>
    <row r="10" spans="1:10" x14ac:dyDescent="0.2">
      <c r="A10" s="147" t="s">
        <v>29</v>
      </c>
      <c r="B10" s="147"/>
      <c r="C10" s="147"/>
      <c r="D10" s="147"/>
      <c r="E10" s="147"/>
      <c r="F10" s="147"/>
    </row>
    <row r="11" spans="1:10" x14ac:dyDescent="0.2">
      <c r="A11" s="147" t="s">
        <v>163</v>
      </c>
      <c r="B11" s="147"/>
      <c r="C11" s="147"/>
      <c r="D11" s="147"/>
      <c r="E11" s="147"/>
      <c r="F11" s="147"/>
    </row>
    <row r="12" spans="1:10" x14ac:dyDescent="0.2">
      <c r="A12" s="150" t="s">
        <v>164</v>
      </c>
      <c r="B12" s="150"/>
      <c r="C12" s="150"/>
      <c r="D12" s="150"/>
      <c r="E12" s="150"/>
      <c r="F12" s="150"/>
    </row>
    <row r="13" spans="1:10" x14ac:dyDescent="0.2">
      <c r="A13" s="150" t="s">
        <v>165</v>
      </c>
      <c r="B13" s="146"/>
      <c r="C13" s="146"/>
      <c r="D13" s="146"/>
      <c r="E13" s="146"/>
      <c r="F13" s="146"/>
    </row>
    <row r="14" spans="1:10" x14ac:dyDescent="0.2">
      <c r="A14" s="145" t="s">
        <v>148</v>
      </c>
      <c r="B14" s="146"/>
      <c r="C14" s="146"/>
      <c r="D14" s="146"/>
      <c r="E14" s="146"/>
      <c r="F14" s="146"/>
    </row>
    <row r="15" spans="1:10" x14ac:dyDescent="0.2">
      <c r="A15" s="150" t="s">
        <v>149</v>
      </c>
      <c r="B15" s="146"/>
      <c r="C15" s="146"/>
      <c r="D15" s="146"/>
      <c r="E15" s="146"/>
      <c r="F15" s="146"/>
      <c r="G15" s="71"/>
      <c r="H15" s="71"/>
      <c r="I15" s="71"/>
      <c r="J15" s="71"/>
    </row>
    <row r="16" spans="1:10" ht="24.75" customHeight="1" x14ac:dyDescent="0.2">
      <c r="A16" s="172" t="s">
        <v>162</v>
      </c>
      <c r="B16" s="172"/>
      <c r="C16" s="172"/>
      <c r="D16" s="172"/>
      <c r="E16" s="172"/>
      <c r="F16" s="172"/>
    </row>
    <row r="17" spans="1:6" x14ac:dyDescent="0.2">
      <c r="A17" s="150" t="s">
        <v>150</v>
      </c>
      <c r="B17" s="150"/>
      <c r="C17" s="150"/>
      <c r="D17" s="150"/>
      <c r="E17" s="150"/>
      <c r="F17" s="150"/>
    </row>
    <row r="18" spans="1:6" x14ac:dyDescent="0.2">
      <c r="A18" s="150" t="s">
        <v>81</v>
      </c>
      <c r="B18" s="150"/>
      <c r="C18" s="150"/>
      <c r="D18" s="150"/>
      <c r="E18" s="150"/>
      <c r="F18" s="150"/>
    </row>
    <row r="20" spans="1:6" x14ac:dyDescent="0.2">
      <c r="A20" s="134" t="s">
        <v>18</v>
      </c>
      <c r="B20" s="134"/>
      <c r="C20" s="14" t="s">
        <v>3</v>
      </c>
      <c r="D20" s="14" t="s">
        <v>20</v>
      </c>
      <c r="E20" s="14" t="s">
        <v>21</v>
      </c>
    </row>
    <row r="21" spans="1:6" x14ac:dyDescent="0.2">
      <c r="A21" s="25" t="s">
        <v>19</v>
      </c>
      <c r="B21" s="26" t="s">
        <v>157</v>
      </c>
      <c r="C21" s="27">
        <v>43009</v>
      </c>
      <c r="D21" s="26" t="s">
        <v>158</v>
      </c>
      <c r="E21" s="28">
        <v>68559228</v>
      </c>
    </row>
    <row r="22" spans="1:6" x14ac:dyDescent="0.2">
      <c r="A22" s="25" t="s">
        <v>142</v>
      </c>
      <c r="B22" s="29" t="s">
        <v>168</v>
      </c>
      <c r="C22" s="30">
        <v>43027</v>
      </c>
      <c r="D22" s="30">
        <v>43100</v>
      </c>
      <c r="E22" s="31">
        <v>20000</v>
      </c>
    </row>
    <row r="23" spans="1:6" x14ac:dyDescent="0.2">
      <c r="A23" s="25" t="s">
        <v>147</v>
      </c>
      <c r="B23" s="29"/>
      <c r="C23" s="30"/>
      <c r="D23" s="30"/>
      <c r="E23" s="31"/>
    </row>
    <row r="25" spans="1:6" ht="33.75" customHeight="1" x14ac:dyDescent="0.2">
      <c r="A25" s="169" t="s">
        <v>121</v>
      </c>
      <c r="B25" s="170"/>
      <c r="C25" s="170"/>
      <c r="D25" s="170"/>
      <c r="E25" s="171"/>
      <c r="F25" s="113"/>
    </row>
    <row r="26" spans="1:6" ht="22.5" x14ac:dyDescent="0.2">
      <c r="A26" s="77" t="s">
        <v>122</v>
      </c>
      <c r="B26" s="73" t="s">
        <v>125</v>
      </c>
      <c r="C26" s="80" t="s">
        <v>127</v>
      </c>
      <c r="D26" s="73" t="s">
        <v>129</v>
      </c>
      <c r="E26" s="80" t="s">
        <v>132</v>
      </c>
    </row>
    <row r="27" spans="1:6" x14ac:dyDescent="0.2">
      <c r="A27" s="78" t="s">
        <v>123</v>
      </c>
      <c r="B27" s="72" t="s">
        <v>126</v>
      </c>
      <c r="C27" s="81" t="s">
        <v>128</v>
      </c>
      <c r="D27" s="72" t="s">
        <v>130</v>
      </c>
      <c r="E27" s="81" t="s">
        <v>126</v>
      </c>
    </row>
    <row r="28" spans="1:6" x14ac:dyDescent="0.2">
      <c r="A28" s="79" t="s">
        <v>124</v>
      </c>
      <c r="B28" s="67"/>
      <c r="C28" s="82"/>
      <c r="D28" s="74" t="s">
        <v>131</v>
      </c>
      <c r="E28" s="82"/>
    </row>
    <row r="29" spans="1:6" x14ac:dyDescent="0.2">
      <c r="A29" s="173" t="s">
        <v>169</v>
      </c>
      <c r="B29" s="126">
        <v>1142653.8</v>
      </c>
      <c r="C29" s="101">
        <v>43014</v>
      </c>
      <c r="D29" s="124" t="s">
        <v>159</v>
      </c>
      <c r="E29" s="100">
        <v>1142653.8</v>
      </c>
      <c r="F29" s="97"/>
    </row>
    <row r="30" spans="1:6" x14ac:dyDescent="0.2">
      <c r="A30" s="173" t="s">
        <v>170</v>
      </c>
      <c r="B30" s="126">
        <v>1142653.8</v>
      </c>
      <c r="C30" s="101">
        <v>43045</v>
      </c>
      <c r="D30" s="124" t="s">
        <v>160</v>
      </c>
      <c r="E30" s="100">
        <v>1142653.8</v>
      </c>
      <c r="F30" s="97"/>
    </row>
    <row r="31" spans="1:6" x14ac:dyDescent="0.2">
      <c r="A31" s="173" t="s">
        <v>171</v>
      </c>
      <c r="B31" s="126">
        <v>1142653.8</v>
      </c>
      <c r="C31" s="101">
        <v>43074</v>
      </c>
      <c r="D31" s="124" t="s">
        <v>161</v>
      </c>
      <c r="E31" s="100">
        <v>1142653.8</v>
      </c>
      <c r="F31" s="97"/>
    </row>
    <row r="32" spans="1:6" x14ac:dyDescent="0.2">
      <c r="A32" s="121"/>
      <c r="B32" s="100"/>
      <c r="C32" s="101"/>
      <c r="D32" s="102"/>
      <c r="E32" s="100"/>
    </row>
    <row r="33" spans="1:6" x14ac:dyDescent="0.2">
      <c r="A33" s="95"/>
      <c r="B33" s="100"/>
      <c r="C33" s="101"/>
      <c r="D33" s="102"/>
      <c r="E33" s="100"/>
    </row>
    <row r="34" spans="1:6" x14ac:dyDescent="0.2">
      <c r="A34" s="85" t="s">
        <v>133</v>
      </c>
      <c r="B34" s="86"/>
      <c r="C34" s="86"/>
      <c r="D34" s="87"/>
      <c r="E34" s="96"/>
    </row>
    <row r="35" spans="1:6" x14ac:dyDescent="0.2">
      <c r="A35" s="88" t="s">
        <v>134</v>
      </c>
      <c r="B35" s="75"/>
      <c r="C35" s="75"/>
      <c r="D35" s="75"/>
      <c r="E35" s="96">
        <f>SUM(E29:E31)</f>
        <v>3427961.4000000004</v>
      </c>
    </row>
    <row r="36" spans="1:6" x14ac:dyDescent="0.2">
      <c r="A36" s="85" t="s">
        <v>135</v>
      </c>
      <c r="B36" s="86"/>
      <c r="C36" s="86"/>
      <c r="D36" s="87"/>
      <c r="E36" s="55">
        <v>10703.09</v>
      </c>
    </row>
    <row r="37" spans="1:6" x14ac:dyDescent="0.2">
      <c r="A37" s="89" t="s">
        <v>136</v>
      </c>
      <c r="B37" s="76"/>
      <c r="C37" s="76"/>
      <c r="D37" s="76"/>
      <c r="E37" s="55">
        <v>0</v>
      </c>
    </row>
    <row r="38" spans="1:6" x14ac:dyDescent="0.2">
      <c r="A38" s="92" t="s">
        <v>137</v>
      </c>
      <c r="B38" s="86"/>
      <c r="C38" s="86"/>
      <c r="D38" s="87"/>
      <c r="E38" s="96">
        <f>E34+E35+E36+E37</f>
        <v>3438664.49</v>
      </c>
    </row>
    <row r="39" spans="1:6" x14ac:dyDescent="0.2">
      <c r="A39" s="90"/>
      <c r="B39" s="83"/>
      <c r="C39" s="83"/>
      <c r="D39" s="83"/>
      <c r="E39" s="84"/>
    </row>
    <row r="40" spans="1:6" x14ac:dyDescent="0.2">
      <c r="A40" s="92" t="s">
        <v>145</v>
      </c>
      <c r="B40" s="86"/>
      <c r="C40" s="86"/>
      <c r="D40" s="87"/>
      <c r="E40" s="52">
        <v>0</v>
      </c>
    </row>
    <row r="41" spans="1:6" x14ac:dyDescent="0.2">
      <c r="A41" s="91" t="s">
        <v>138</v>
      </c>
      <c r="B41" s="67"/>
      <c r="C41" s="67"/>
      <c r="D41" s="67"/>
      <c r="E41" s="96">
        <f>E38+E40</f>
        <v>3438664.49</v>
      </c>
    </row>
    <row r="42" spans="1:6" x14ac:dyDescent="0.2">
      <c r="A42" s="76"/>
      <c r="B42" s="76"/>
      <c r="C42" s="76"/>
      <c r="D42" s="76"/>
      <c r="E42" s="76"/>
      <c r="F42" s="76"/>
    </row>
    <row r="43" spans="1:6" ht="27.75" customHeight="1" x14ac:dyDescent="0.2">
      <c r="A43" s="144" t="s">
        <v>155</v>
      </c>
      <c r="B43" s="144"/>
      <c r="C43" s="144"/>
      <c r="D43" s="144"/>
      <c r="E43" s="144"/>
      <c r="F43" s="144"/>
    </row>
    <row r="44" spans="1:6" ht="27.75" customHeight="1" x14ac:dyDescent="0.2">
      <c r="A44" s="99"/>
      <c r="B44" s="99"/>
      <c r="C44" s="99"/>
      <c r="D44" s="99"/>
      <c r="E44" s="109"/>
      <c r="F44" s="99"/>
    </row>
    <row r="45" spans="1:6" ht="15" customHeight="1" x14ac:dyDescent="0.2">
      <c r="A45" s="160" t="s">
        <v>151</v>
      </c>
      <c r="B45" s="160"/>
      <c r="C45" s="160"/>
      <c r="D45" s="160"/>
      <c r="E45" s="160"/>
      <c r="F45" s="160"/>
    </row>
    <row r="46" spans="1:6" ht="15" customHeight="1" x14ac:dyDescent="0.2">
      <c r="A46" s="161" t="s">
        <v>152</v>
      </c>
      <c r="B46" s="161"/>
      <c r="C46" s="161"/>
      <c r="D46" s="161"/>
      <c r="E46" s="161"/>
      <c r="F46" s="161"/>
    </row>
    <row r="47" spans="1:6" ht="15" customHeight="1" x14ac:dyDescent="0.2">
      <c r="A47" s="162" t="s">
        <v>153</v>
      </c>
      <c r="B47" s="162"/>
      <c r="C47" s="162"/>
      <c r="D47" s="162"/>
      <c r="E47" s="162"/>
      <c r="F47" s="125"/>
    </row>
    <row r="48" spans="1:6" ht="15" customHeight="1" x14ac:dyDescent="0.2">
      <c r="A48" s="162" t="s">
        <v>154</v>
      </c>
      <c r="B48" s="162"/>
      <c r="C48" s="162"/>
      <c r="D48" s="162"/>
      <c r="E48" s="162"/>
      <c r="F48" s="125"/>
    </row>
    <row r="49" spans="1:10" ht="27.75" customHeight="1" x14ac:dyDescent="0.2">
      <c r="A49" s="123"/>
      <c r="B49" s="123"/>
      <c r="C49" s="123"/>
      <c r="D49" s="123"/>
      <c r="E49" s="123"/>
      <c r="F49" s="123"/>
    </row>
    <row r="51" spans="1:10" ht="25.5" customHeight="1" x14ac:dyDescent="0.2">
      <c r="A51" s="164" t="s">
        <v>82</v>
      </c>
      <c r="B51" s="165"/>
      <c r="C51" s="165"/>
      <c r="D51" s="165"/>
      <c r="E51" s="165"/>
      <c r="F51" s="166"/>
    </row>
    <row r="52" spans="1:10" ht="25.5" customHeight="1" x14ac:dyDescent="0.2">
      <c r="A52" s="66" t="s">
        <v>115</v>
      </c>
      <c r="B52" s="67"/>
      <c r="C52" s="67"/>
      <c r="D52" s="67"/>
      <c r="E52" s="76"/>
      <c r="F52" s="68"/>
    </row>
    <row r="53" spans="1:10" ht="12.75" customHeight="1" x14ac:dyDescent="0.2">
      <c r="A53" s="60" t="s">
        <v>83</v>
      </c>
      <c r="B53" s="57" t="s">
        <v>86</v>
      </c>
      <c r="C53" s="103" t="s">
        <v>86</v>
      </c>
      <c r="D53" s="104" t="s">
        <v>86</v>
      </c>
      <c r="E53" s="103" t="s">
        <v>143</v>
      </c>
      <c r="F53" s="110" t="s">
        <v>86</v>
      </c>
    </row>
    <row r="54" spans="1:10" x14ac:dyDescent="0.2">
      <c r="A54" s="61" t="s">
        <v>84</v>
      </c>
      <c r="B54" s="58" t="s">
        <v>87</v>
      </c>
      <c r="C54" s="105" t="s">
        <v>87</v>
      </c>
      <c r="D54" s="106" t="s">
        <v>87</v>
      </c>
      <c r="E54" s="105" t="s">
        <v>86</v>
      </c>
      <c r="F54" s="111" t="s">
        <v>87</v>
      </c>
    </row>
    <row r="55" spans="1:10" x14ac:dyDescent="0.2">
      <c r="A55" s="61" t="s">
        <v>85</v>
      </c>
      <c r="B55" s="58" t="s">
        <v>88</v>
      </c>
      <c r="C55" s="105" t="s">
        <v>90</v>
      </c>
      <c r="D55" s="106" t="s">
        <v>93</v>
      </c>
      <c r="E55" s="105" t="s">
        <v>92</v>
      </c>
      <c r="F55" s="111" t="s">
        <v>95</v>
      </c>
    </row>
    <row r="56" spans="1:10" x14ac:dyDescent="0.2">
      <c r="A56" s="61"/>
      <c r="B56" s="58" t="s">
        <v>89</v>
      </c>
      <c r="C56" s="105" t="s">
        <v>91</v>
      </c>
      <c r="D56" s="106" t="s">
        <v>94</v>
      </c>
      <c r="E56" s="105" t="s">
        <v>89</v>
      </c>
      <c r="F56" s="111" t="s">
        <v>96</v>
      </c>
    </row>
    <row r="57" spans="1:10" x14ac:dyDescent="0.2">
      <c r="A57" s="61"/>
      <c r="B57" s="58"/>
      <c r="C57" s="105" t="s">
        <v>92</v>
      </c>
      <c r="D57" s="106" t="s">
        <v>89</v>
      </c>
      <c r="E57" s="105" t="s">
        <v>144</v>
      </c>
      <c r="F57" s="111" t="s">
        <v>97</v>
      </c>
    </row>
    <row r="58" spans="1:10" x14ac:dyDescent="0.2">
      <c r="A58" s="61"/>
      <c r="B58" s="58"/>
      <c r="C58" s="105" t="s">
        <v>89</v>
      </c>
      <c r="D58" s="106" t="s">
        <v>114</v>
      </c>
      <c r="E58" s="105"/>
      <c r="F58" s="111" t="s">
        <v>141</v>
      </c>
    </row>
    <row r="59" spans="1:10" x14ac:dyDescent="0.2">
      <c r="A59" s="62"/>
      <c r="B59" s="59"/>
      <c r="C59" s="107" t="s">
        <v>113</v>
      </c>
      <c r="D59" s="108"/>
      <c r="E59" s="107"/>
      <c r="F59" s="112"/>
    </row>
    <row r="60" spans="1:10" ht="25.5" customHeight="1" x14ac:dyDescent="0.2">
      <c r="A60" s="63" t="s">
        <v>98</v>
      </c>
      <c r="B60" s="114">
        <v>2668745.8199999998</v>
      </c>
      <c r="C60" s="115">
        <v>0</v>
      </c>
      <c r="D60" s="115">
        <f>B60-F60</f>
        <v>1896908.25</v>
      </c>
      <c r="E60" s="116">
        <f>C60+D60</f>
        <v>1896908.25</v>
      </c>
      <c r="F60" s="115">
        <v>771837.57</v>
      </c>
      <c r="H60" s="23"/>
      <c r="I60" s="23"/>
      <c r="J60" s="23"/>
    </row>
    <row r="61" spans="1:10" ht="25.5" customHeight="1" x14ac:dyDescent="0.2">
      <c r="A61" s="63" t="s">
        <v>99</v>
      </c>
      <c r="B61" s="114">
        <v>103539.98</v>
      </c>
      <c r="C61" s="114">
        <v>0</v>
      </c>
      <c r="D61" s="115">
        <f t="shared" ref="D61:D75" si="0">B61-F61</f>
        <v>78996.86</v>
      </c>
      <c r="E61" s="116">
        <f t="shared" ref="E61:E76" si="1">C61+D61</f>
        <v>78996.86</v>
      </c>
      <c r="F61" s="114">
        <v>24543.119999999999</v>
      </c>
    </row>
    <row r="62" spans="1:10" ht="25.5" customHeight="1" x14ac:dyDescent="0.2">
      <c r="A62" s="63" t="s">
        <v>100</v>
      </c>
      <c r="B62" s="114">
        <v>21781.63</v>
      </c>
      <c r="C62" s="114">
        <v>0</v>
      </c>
      <c r="D62" s="115">
        <f t="shared" si="0"/>
        <v>7261.8700000000008</v>
      </c>
      <c r="E62" s="116">
        <f t="shared" si="1"/>
        <v>7261.8700000000008</v>
      </c>
      <c r="F62" s="114">
        <v>14519.76</v>
      </c>
    </row>
    <row r="63" spans="1:10" ht="25.5" x14ac:dyDescent="0.2">
      <c r="A63" s="53" t="s">
        <v>103</v>
      </c>
      <c r="B63" s="114">
        <v>70993.59</v>
      </c>
      <c r="C63" s="114">
        <v>0</v>
      </c>
      <c r="D63" s="115">
        <f t="shared" si="0"/>
        <v>24373.929999999993</v>
      </c>
      <c r="E63" s="116">
        <f t="shared" si="1"/>
        <v>24373.929999999993</v>
      </c>
      <c r="F63" s="114">
        <v>46619.66</v>
      </c>
    </row>
    <row r="64" spans="1:10" ht="25.5" customHeight="1" x14ac:dyDescent="0.2">
      <c r="A64" s="63" t="s">
        <v>101</v>
      </c>
      <c r="B64" s="114">
        <v>2002.38</v>
      </c>
      <c r="C64" s="114">
        <v>0</v>
      </c>
      <c r="D64" s="115">
        <f t="shared" si="0"/>
        <v>955.2</v>
      </c>
      <c r="E64" s="116">
        <f t="shared" si="1"/>
        <v>955.2</v>
      </c>
      <c r="F64" s="114">
        <v>1047.18</v>
      </c>
    </row>
    <row r="65" spans="1:10" ht="25.5" x14ac:dyDescent="0.2">
      <c r="A65" s="53" t="s">
        <v>102</v>
      </c>
      <c r="B65" s="114">
        <v>12815.25</v>
      </c>
      <c r="C65" s="114">
        <v>0</v>
      </c>
      <c r="D65" s="115">
        <f t="shared" si="0"/>
        <v>4379.0200000000004</v>
      </c>
      <c r="E65" s="116">
        <f t="shared" si="1"/>
        <v>4379.0200000000004</v>
      </c>
      <c r="F65" s="114">
        <v>8436.23</v>
      </c>
    </row>
    <row r="66" spans="1:10" ht="25.5" customHeight="1" x14ac:dyDescent="0.2">
      <c r="A66" s="63" t="s">
        <v>104</v>
      </c>
      <c r="B66" s="114">
        <v>115895</v>
      </c>
      <c r="C66" s="114">
        <v>0</v>
      </c>
      <c r="D66" s="115">
        <f t="shared" si="0"/>
        <v>79525</v>
      </c>
      <c r="E66" s="116">
        <f t="shared" si="1"/>
        <v>79525</v>
      </c>
      <c r="F66" s="114">
        <v>36370</v>
      </c>
    </row>
    <row r="67" spans="1:10" ht="25.5" x14ac:dyDescent="0.2">
      <c r="A67" s="53" t="s">
        <v>105</v>
      </c>
      <c r="B67" s="114">
        <v>234282.37</v>
      </c>
      <c r="C67" s="114">
        <v>0</v>
      </c>
      <c r="D67" s="115">
        <f t="shared" si="0"/>
        <v>229547.59</v>
      </c>
      <c r="E67" s="116">
        <f t="shared" si="1"/>
        <v>229547.59</v>
      </c>
      <c r="F67" s="114">
        <v>4734.78</v>
      </c>
    </row>
    <row r="68" spans="1:10" ht="25.5" customHeight="1" x14ac:dyDescent="0.2">
      <c r="A68" s="63" t="s">
        <v>106</v>
      </c>
      <c r="B68" s="114">
        <v>0</v>
      </c>
      <c r="C68" s="115">
        <v>0</v>
      </c>
      <c r="D68" s="115">
        <f t="shared" si="0"/>
        <v>0</v>
      </c>
      <c r="E68" s="116">
        <f t="shared" si="1"/>
        <v>0</v>
      </c>
      <c r="F68" s="114">
        <v>0</v>
      </c>
    </row>
    <row r="69" spans="1:10" ht="25.5" customHeight="1" x14ac:dyDescent="0.2">
      <c r="A69" s="63" t="s">
        <v>107</v>
      </c>
      <c r="B69" s="114">
        <v>1300</v>
      </c>
      <c r="C69" s="115">
        <v>0</v>
      </c>
      <c r="D69" s="115">
        <f t="shared" si="0"/>
        <v>650</v>
      </c>
      <c r="E69" s="116">
        <f t="shared" si="1"/>
        <v>650</v>
      </c>
      <c r="F69" s="114">
        <v>650</v>
      </c>
    </row>
    <row r="70" spans="1:10" ht="25.5" customHeight="1" x14ac:dyDescent="0.2">
      <c r="A70" s="63" t="s">
        <v>108</v>
      </c>
      <c r="B70" s="114">
        <v>19941.259999999998</v>
      </c>
      <c r="C70" s="114">
        <v>0</v>
      </c>
      <c r="D70" s="115">
        <f t="shared" si="0"/>
        <v>19941.259999999998</v>
      </c>
      <c r="E70" s="116">
        <f t="shared" si="1"/>
        <v>19941.259999999998</v>
      </c>
      <c r="F70" s="114">
        <v>0</v>
      </c>
    </row>
    <row r="71" spans="1:10" ht="25.5" customHeight="1" x14ac:dyDescent="0.2">
      <c r="A71" s="63" t="s">
        <v>109</v>
      </c>
      <c r="B71" s="114">
        <v>2625.73</v>
      </c>
      <c r="C71" s="115">
        <v>0</v>
      </c>
      <c r="D71" s="115">
        <f t="shared" si="0"/>
        <v>2082.7600000000002</v>
      </c>
      <c r="E71" s="116">
        <f t="shared" si="1"/>
        <v>2082.7600000000002</v>
      </c>
      <c r="F71" s="114">
        <v>542.97</v>
      </c>
    </row>
    <row r="72" spans="1:10" ht="25.5" x14ac:dyDescent="0.2">
      <c r="A72" s="53" t="s">
        <v>110</v>
      </c>
      <c r="B72" s="114">
        <v>0</v>
      </c>
      <c r="C72" s="114">
        <v>0</v>
      </c>
      <c r="D72" s="115">
        <f t="shared" si="0"/>
        <v>0</v>
      </c>
      <c r="E72" s="116">
        <f t="shared" si="1"/>
        <v>0</v>
      </c>
      <c r="F72" s="114">
        <v>0</v>
      </c>
    </row>
    <row r="73" spans="1:10" ht="25.5" customHeight="1" x14ac:dyDescent="0.2">
      <c r="A73" s="63" t="s">
        <v>111</v>
      </c>
      <c r="B73" s="114">
        <v>0</v>
      </c>
      <c r="C73" s="115">
        <v>0</v>
      </c>
      <c r="D73" s="115">
        <f t="shared" si="0"/>
        <v>0</v>
      </c>
      <c r="E73" s="116">
        <f t="shared" si="1"/>
        <v>0</v>
      </c>
      <c r="F73" s="114">
        <v>0</v>
      </c>
      <c r="I73" s="97"/>
    </row>
    <row r="74" spans="1:10" ht="25.5" x14ac:dyDescent="0.2">
      <c r="A74" s="53" t="s">
        <v>112</v>
      </c>
      <c r="B74" s="114">
        <v>3519.43</v>
      </c>
      <c r="C74" s="115">
        <v>0</v>
      </c>
      <c r="D74" s="115">
        <f t="shared" si="0"/>
        <v>3519.43</v>
      </c>
      <c r="E74" s="116">
        <f t="shared" si="1"/>
        <v>3519.43</v>
      </c>
      <c r="F74" s="114">
        <v>0</v>
      </c>
    </row>
    <row r="75" spans="1:10" ht="25.5" customHeight="1" x14ac:dyDescent="0.2">
      <c r="A75" s="63" t="s">
        <v>62</v>
      </c>
      <c r="B75" s="114">
        <v>72772.759999999995</v>
      </c>
      <c r="C75" s="114">
        <v>0</v>
      </c>
      <c r="D75" s="115">
        <f t="shared" si="0"/>
        <v>67401.87</v>
      </c>
      <c r="E75" s="116">
        <f t="shared" si="1"/>
        <v>67401.87</v>
      </c>
      <c r="F75" s="114">
        <v>5370.89</v>
      </c>
      <c r="H75" s="98"/>
      <c r="I75" s="98"/>
    </row>
    <row r="76" spans="1:10" ht="25.5" customHeight="1" x14ac:dyDescent="0.2">
      <c r="A76" s="64" t="s">
        <v>6</v>
      </c>
      <c r="B76" s="117">
        <f>SUM(B60:B75)</f>
        <v>3330215.1999999993</v>
      </c>
      <c r="C76" s="118">
        <f>SUM(C60:C75)</f>
        <v>0</v>
      </c>
      <c r="D76" s="118">
        <f>SUM(D60:D75)</f>
        <v>2415543.04</v>
      </c>
      <c r="E76" s="119">
        <f t="shared" si="1"/>
        <v>2415543.04</v>
      </c>
      <c r="F76" s="117">
        <f>SUM(F60:F75)</f>
        <v>914672.16</v>
      </c>
      <c r="H76" s="97"/>
      <c r="I76" s="23"/>
      <c r="J76" s="23"/>
    </row>
    <row r="78" spans="1:10" ht="25.5" customHeight="1" x14ac:dyDescent="0.2">
      <c r="A78" s="167" t="s">
        <v>146</v>
      </c>
      <c r="B78" s="168"/>
      <c r="C78" s="168"/>
      <c r="D78" s="168"/>
      <c r="E78" s="168"/>
      <c r="F78" s="166"/>
    </row>
    <row r="79" spans="1:10" ht="25.5" customHeight="1" x14ac:dyDescent="0.2">
      <c r="A79" s="94" t="s">
        <v>116</v>
      </c>
      <c r="B79" s="70"/>
      <c r="C79" s="70"/>
      <c r="D79" s="120"/>
      <c r="E79" s="120"/>
      <c r="F79" s="69">
        <f>E41</f>
        <v>3438664.49</v>
      </c>
    </row>
    <row r="80" spans="1:10" ht="25.5" customHeight="1" x14ac:dyDescent="0.2">
      <c r="A80" s="94" t="s">
        <v>117</v>
      </c>
      <c r="B80" s="70"/>
      <c r="C80" s="70"/>
      <c r="D80" s="75"/>
      <c r="E80" s="120"/>
      <c r="F80" s="65">
        <f>C76+D76</f>
        <v>2415543.04</v>
      </c>
    </row>
    <row r="81" spans="1:9" ht="25.5" customHeight="1" x14ac:dyDescent="0.2">
      <c r="A81" s="94" t="s">
        <v>118</v>
      </c>
      <c r="B81" s="70"/>
      <c r="C81" s="70"/>
      <c r="D81" s="120"/>
      <c r="E81" s="120"/>
      <c r="F81" s="65">
        <f>E38-(F80-E40)</f>
        <v>1023121.4500000002</v>
      </c>
    </row>
    <row r="82" spans="1:9" ht="25.5" customHeight="1" x14ac:dyDescent="0.2">
      <c r="A82" s="94" t="s">
        <v>119</v>
      </c>
      <c r="B82" s="70"/>
      <c r="C82" s="70"/>
      <c r="D82" s="120"/>
      <c r="E82" s="120"/>
      <c r="F82" s="65">
        <v>0</v>
      </c>
    </row>
    <row r="83" spans="1:9" ht="25.5" customHeight="1" x14ac:dyDescent="0.2">
      <c r="A83" s="94" t="s">
        <v>120</v>
      </c>
      <c r="B83" s="70"/>
      <c r="C83" s="70"/>
      <c r="D83" s="120"/>
      <c r="E83" s="120"/>
      <c r="F83" s="65">
        <f>F81-F82</f>
        <v>1023121.4500000002</v>
      </c>
      <c r="I83" s="23"/>
    </row>
    <row r="84" spans="1:9" x14ac:dyDescent="0.2">
      <c r="D84" s="75"/>
      <c r="E84" s="75"/>
    </row>
    <row r="85" spans="1:9" ht="37.5" customHeight="1" x14ac:dyDescent="0.2">
      <c r="A85" s="141" t="s">
        <v>140</v>
      </c>
      <c r="B85" s="141"/>
      <c r="C85" s="141"/>
      <c r="D85" s="141"/>
      <c r="E85" s="141"/>
      <c r="F85" s="141"/>
    </row>
    <row r="86" spans="1:9" ht="15" x14ac:dyDescent="0.25">
      <c r="A86" s="3"/>
      <c r="B86" s="3"/>
      <c r="F86" s="48"/>
    </row>
    <row r="87" spans="1:9" x14ac:dyDescent="0.2">
      <c r="A87" s="141"/>
      <c r="B87" s="141"/>
      <c r="C87" s="141"/>
      <c r="D87" s="3"/>
      <c r="E87" s="3"/>
      <c r="F87" s="3"/>
    </row>
    <row r="88" spans="1:9" x14ac:dyDescent="0.2">
      <c r="A88" s="122" t="s">
        <v>156</v>
      </c>
      <c r="B88" s="3"/>
      <c r="D88" s="3"/>
      <c r="E88" s="3"/>
      <c r="F88" s="3"/>
    </row>
    <row r="89" spans="1:9" x14ac:dyDescent="0.2">
      <c r="A89" s="140"/>
      <c r="B89" s="141"/>
      <c r="C89" s="141"/>
      <c r="D89" s="141"/>
      <c r="E89" s="141"/>
      <c r="F89" s="141"/>
    </row>
    <row r="90" spans="1:9" ht="12.75" customHeight="1" x14ac:dyDescent="0.2">
      <c r="A90" s="160" t="s">
        <v>151</v>
      </c>
      <c r="B90" s="160"/>
      <c r="C90" s="160"/>
      <c r="D90" s="160"/>
      <c r="E90" s="160"/>
      <c r="F90" s="160"/>
    </row>
    <row r="91" spans="1:9" ht="12.75" customHeight="1" x14ac:dyDescent="0.2">
      <c r="A91" s="161" t="s">
        <v>152</v>
      </c>
      <c r="B91" s="161"/>
      <c r="C91" s="161"/>
      <c r="D91" s="161"/>
      <c r="E91" s="161"/>
      <c r="F91" s="161"/>
    </row>
    <row r="92" spans="1:9" x14ac:dyDescent="0.2">
      <c r="A92" s="162" t="s">
        <v>153</v>
      </c>
      <c r="B92" s="162"/>
      <c r="C92" s="162"/>
      <c r="D92" s="162"/>
      <c r="E92" s="162"/>
      <c r="F92" s="125"/>
    </row>
    <row r="93" spans="1:9" x14ac:dyDescent="0.2">
      <c r="A93" s="162" t="s">
        <v>154</v>
      </c>
      <c r="B93" s="162"/>
      <c r="C93" s="162"/>
      <c r="D93" s="162"/>
      <c r="E93" s="162"/>
      <c r="F93" s="125"/>
      <c r="G93" s="93"/>
    </row>
  </sheetData>
  <mergeCells count="31">
    <mergeCell ref="A93:E93"/>
    <mergeCell ref="A1:F1"/>
    <mergeCell ref="A2:F2"/>
    <mergeCell ref="A14:F14"/>
    <mergeCell ref="A16:F16"/>
    <mergeCell ref="A17:F17"/>
    <mergeCell ref="A10:F10"/>
    <mergeCell ref="A11:F11"/>
    <mergeCell ref="A12:F12"/>
    <mergeCell ref="A13:F13"/>
    <mergeCell ref="A3:F3"/>
    <mergeCell ref="A20:B20"/>
    <mergeCell ref="A43:F43"/>
    <mergeCell ref="A85:F85"/>
    <mergeCell ref="A87:C87"/>
    <mergeCell ref="A18:F18"/>
    <mergeCell ref="A5:F5"/>
    <mergeCell ref="A51:F51"/>
    <mergeCell ref="A78:F78"/>
    <mergeCell ref="A9:F9"/>
    <mergeCell ref="A6:F6"/>
    <mergeCell ref="A25:E25"/>
    <mergeCell ref="A45:F45"/>
    <mergeCell ref="A46:F46"/>
    <mergeCell ref="A47:E47"/>
    <mergeCell ref="A48:E48"/>
    <mergeCell ref="A89:F89"/>
    <mergeCell ref="A90:F90"/>
    <mergeCell ref="A91:F91"/>
    <mergeCell ref="A92:E92"/>
    <mergeCell ref="A15:F15"/>
  </mergeCells>
  <pageMargins left="0.511811024" right="0.511811024" top="0.78740157499999996" bottom="0.78740157499999996" header="0.31496062000000002" footer="0.31496062000000002"/>
  <pageSetup paperSize="9" scale="81" orientation="portrait" r:id="rId1"/>
  <rowBreaks count="1" manualBreakCount="1">
    <brk id="50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Plan1</vt:lpstr>
      <vt:lpstr>Plan2</vt:lpstr>
      <vt:lpstr>Plan3</vt:lpstr>
      <vt:lpstr>Anexo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2014-12-01T14:03:04Z</cp:lastPrinted>
  <dcterms:created xsi:type="dcterms:W3CDTF">2007-04-04T18:38:22Z</dcterms:created>
  <dcterms:modified xsi:type="dcterms:W3CDTF">2020-05-28T17:09:36Z</dcterms:modified>
</cp:coreProperties>
</file>