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20490" windowHeight="7695"/>
  </bookViews>
  <sheets>
    <sheet name="Anexo" sheetId="4" r:id="rId1"/>
  </sheets>
  <definedNames>
    <definedName name="_xlnm.Print_Area" localSheetId="0">Anexo!$A$1:$F$93</definedName>
  </definedNames>
  <calcPr calcId="152511"/>
</workbook>
</file>

<file path=xl/calcChain.xml><?xml version="1.0" encoding="utf-8"?>
<calcChain xmlns="http://schemas.openxmlformats.org/spreadsheetml/2006/main">
  <c r="E35" i="4" l="1"/>
  <c r="E67" i="4" l="1"/>
  <c r="C76" i="4"/>
  <c r="E60" i="4"/>
  <c r="E38" i="4"/>
  <c r="E41" i="4" s="1"/>
  <c r="F79" i="4" s="1"/>
  <c r="E62" i="4"/>
  <c r="E63" i="4"/>
  <c r="E64" i="4"/>
  <c r="E65" i="4"/>
  <c r="E68" i="4"/>
  <c r="E69" i="4"/>
  <c r="E70" i="4"/>
  <c r="E71" i="4"/>
  <c r="E72" i="4"/>
  <c r="E73" i="4"/>
  <c r="E74" i="4"/>
  <c r="E75" i="4"/>
  <c r="E61" i="4"/>
  <c r="F76" i="4"/>
  <c r="B76" i="4"/>
  <c r="E66" i="4" l="1"/>
  <c r="D76" i="4"/>
  <c r="E76" i="4" s="1"/>
  <c r="F80" i="4" l="1"/>
  <c r="F81" i="4" s="1"/>
  <c r="F83" i="4" s="1"/>
</calcChain>
</file>

<file path=xl/sharedStrings.xml><?xml version="1.0" encoding="utf-8"?>
<sst xmlns="http://schemas.openxmlformats.org/spreadsheetml/2006/main" count="119" uniqueCount="103">
  <si>
    <t>DATA</t>
  </si>
  <si>
    <t>TOTAL</t>
  </si>
  <si>
    <t>DEMONSTRATIVO INTEGRAL DAS RECEITAS E DESPESAS</t>
  </si>
  <si>
    <t>CONTRATOS DE GESTÃO</t>
  </si>
  <si>
    <t>DOCUMENTO</t>
  </si>
  <si>
    <t>Contrato de Gestão nº</t>
  </si>
  <si>
    <t>VIGÊNCIA</t>
  </si>
  <si>
    <t>VALOR</t>
  </si>
  <si>
    <r>
      <t xml:space="preserve">CONTRATANTE: </t>
    </r>
    <r>
      <rPr>
        <sz val="8"/>
        <rFont val="Arial"/>
        <family val="2"/>
      </rPr>
      <t>Secretaria de Estado de Saúde</t>
    </r>
  </si>
  <si>
    <r>
      <t xml:space="preserve">CONTRATADA: </t>
    </r>
    <r>
      <rPr>
        <sz val="8"/>
        <rFont val="Arial"/>
        <family val="2"/>
      </rPr>
      <t>Santa Casa de Misericórdia de Assis</t>
    </r>
  </si>
  <si>
    <r>
      <t xml:space="preserve">ENTIDADE GERENCIADA: </t>
    </r>
    <r>
      <rPr>
        <sz val="8"/>
        <rFont val="Arial"/>
        <family val="2"/>
      </rPr>
      <t>Ambulatório Médico de Especialidades de Assis - AME Assis</t>
    </r>
  </si>
  <si>
    <r>
      <t xml:space="preserve">OBJETO DO CONTRATO DE GESTÃO: </t>
    </r>
    <r>
      <rPr>
        <sz val="8"/>
        <rFont val="Arial"/>
        <family val="2"/>
      </rPr>
      <t>Operacionalização da gestão e execução, pela CONTRATADA, das atividades e serviços de saúde no AMBULATÓRIO MÉDICO DE ESPECIALIDADE DE ASSIS - AME ASSIS.</t>
    </r>
  </si>
  <si>
    <t>CNPJ: 44.364.826/0002-96</t>
  </si>
  <si>
    <r>
      <rPr>
        <b/>
        <sz val="8"/>
        <rFont val="Arial"/>
        <family val="2"/>
      </rPr>
      <t>ENDEREÇO/CEP:</t>
    </r>
    <r>
      <rPr>
        <sz val="8"/>
        <rFont val="Arial"/>
        <family val="2"/>
      </rPr>
      <t xml:space="preserve"> Rua Elias Machado de Pádua, 540 - Vila Rodrigues - Assis-SP - CEP: 19.807-240</t>
    </r>
  </si>
  <si>
    <t>Santa Casa de Misericórdia de Assis</t>
  </si>
  <si>
    <t>C.N.P.J. 44.364.826/0002-96 Insc. Est. Isenta</t>
  </si>
  <si>
    <t>Ambulatório Médico de Especialidades - AME ASSIS</t>
  </si>
  <si>
    <t>Outras despesas</t>
  </si>
  <si>
    <r>
      <t xml:space="preserve">ORIGEM DOS RECURSOS (1): </t>
    </r>
    <r>
      <rPr>
        <sz val="8"/>
        <rFont val="Arial"/>
        <family val="2"/>
      </rPr>
      <t>Estadual</t>
    </r>
  </si>
  <si>
    <t>DEMONSTRAIVO DAS DESPESAS INCORRIDAS NO EXERCÍCIO</t>
  </si>
  <si>
    <t>CATEGORIA OU</t>
  </si>
  <si>
    <t>FINALIDADE DA</t>
  </si>
  <si>
    <t>DESPESA (8)</t>
  </si>
  <si>
    <t>DESPESAS</t>
  </si>
  <si>
    <t>CONTABILIZADAS</t>
  </si>
  <si>
    <t>NESTE</t>
  </si>
  <si>
    <t>EXERCÍCIO (R$)</t>
  </si>
  <si>
    <t>EM EXERCÍCIOS</t>
  </si>
  <si>
    <t>ANTERIORES E</t>
  </si>
  <si>
    <t>PAGAS NESTE</t>
  </si>
  <si>
    <t>NESTE EXERCÍCIO</t>
  </si>
  <si>
    <t>E PAGAS NESTE</t>
  </si>
  <si>
    <t>NESTE EXERCÍCIO A</t>
  </si>
  <si>
    <t>PAGAR EM</t>
  </si>
  <si>
    <t>EXERCÍCIOS</t>
  </si>
  <si>
    <t>Recursos Humanos (5)</t>
  </si>
  <si>
    <t>Recursos Humanos (6)</t>
  </si>
  <si>
    <t>Medicamentos</t>
  </si>
  <si>
    <t>Generos alimentícios</t>
  </si>
  <si>
    <t>Outros materiais de consumo</t>
  </si>
  <si>
    <t>Material  médico e  hospitalar (*)</t>
  </si>
  <si>
    <t>Serviços médicos (*)</t>
  </si>
  <si>
    <t>Outros serviços de teceiros</t>
  </si>
  <si>
    <t>Locação de imóveis</t>
  </si>
  <si>
    <t>Locação diversas</t>
  </si>
  <si>
    <t>Utilidades públicas</t>
  </si>
  <si>
    <t>Combustível</t>
  </si>
  <si>
    <t>Bens e materiais permanentes</t>
  </si>
  <si>
    <t>Obras</t>
  </si>
  <si>
    <t>Despesas financeiras e bancárias</t>
  </si>
  <si>
    <t>(H)</t>
  </si>
  <si>
    <t>(I)</t>
  </si>
  <si>
    <r>
      <t xml:space="preserve">ORIGEM DOS RECURSOS (4): </t>
    </r>
    <r>
      <rPr>
        <sz val="10"/>
        <rFont val="Arial"/>
        <family val="2"/>
      </rPr>
      <t>Estadual</t>
    </r>
  </si>
  <si>
    <t>(G) TOTAL DE RECURSOS DISPONÍVEL NO EXERCÍCIO</t>
  </si>
  <si>
    <t>(J) DESPESAS PAGAS NO EXERCÍCIO (H+I)</t>
  </si>
  <si>
    <t>(K) RECURSO PÚBLICO NÃO APLICADO [E-(J-F)]</t>
  </si>
  <si>
    <t>(L) VALOR DEVOLVIDO AO ÓRGÃO PÚBLICO</t>
  </si>
  <si>
    <t>(M) VALOR AUTORIZADO PARA APLICAÇÃO NO EXERCÍCIO SEGUINTE (K-L)</t>
  </si>
  <si>
    <t>DEMONSTRATIVO DOS RECURSOS DISPONÍVEIS NO EXERCÍCIO</t>
  </si>
  <si>
    <t>DATA PREVISTA</t>
  </si>
  <si>
    <t xml:space="preserve">PARA O </t>
  </si>
  <si>
    <t>REPASSE (2)</t>
  </si>
  <si>
    <t>VALORES PREVISTOS</t>
  </si>
  <si>
    <t>(R$)</t>
  </si>
  <si>
    <t>DATA DO</t>
  </si>
  <si>
    <t>REPASSE</t>
  </si>
  <si>
    <t xml:space="preserve">NÚMERO DO </t>
  </si>
  <si>
    <t>DOCUMENTO DE</t>
  </si>
  <si>
    <t>CRÉDITO</t>
  </si>
  <si>
    <t>VALORES REPASSADOS</t>
  </si>
  <si>
    <t>(A) SALDO DO EXERCÍCIO ANTERIOR</t>
  </si>
  <si>
    <t>(B) REPASSES PUBLICOS NO EXERCÍCIO</t>
  </si>
  <si>
    <t>(C) RECEITAS COM APLICAÇÕES FINANCEIRAS DOS REPASSES PÚBLICOS</t>
  </si>
  <si>
    <t>(D) OUTRAS RECEITAS DECORRENTES DA EXECUÇÃO DO AJUSTE (3)</t>
  </si>
  <si>
    <t>(E) TOTAL DE RECURSOS PÚBLICOS (A+B+C+D)</t>
  </si>
  <si>
    <t>(G) TOTAL DE RECURSOS DISPONÍVEIS NO EXERCÍCIO (E+F)</t>
  </si>
  <si>
    <t>Declaramos, na qualidade de responsáveis pela entidade supra epigrafada, sob as penas da Lei, que a despesa relacionada,  comprova a exata aplicação  dos  recursos  recebidos  para  os  fins  indicados, conforme  programa de trabalho aprovado, proposto ao Órgão Público contratante.</t>
  </si>
  <si>
    <t>Agosto</t>
  </si>
  <si>
    <t>Setembro</t>
  </si>
  <si>
    <t>Outubro</t>
  </si>
  <si>
    <t>Novembro</t>
  </si>
  <si>
    <t>Dezembro</t>
  </si>
  <si>
    <t>SEGUINTES (R$)</t>
  </si>
  <si>
    <t>TOTAL DE</t>
  </si>
  <si>
    <t>(J=H+I)</t>
  </si>
  <si>
    <t>(F) RECURSOS PRÓPRIOS DA ORGANIZAÇÃO SOCIAL</t>
  </si>
  <si>
    <t>DEMONSTRATIVO DO SALDO FINANCEIRO DO EXERCÍCIO</t>
  </si>
  <si>
    <r>
      <rPr>
        <b/>
        <sz val="8"/>
        <rFont val="Arial"/>
        <family val="2"/>
      </rPr>
      <t>RESPONSÁVEL PELA ORGANIZAÇÃO SOCIAL:</t>
    </r>
    <r>
      <rPr>
        <sz val="8"/>
        <rFont val="Arial"/>
        <family val="2"/>
      </rPr>
      <t xml:space="preserve"> Profª. Drª Telma Gonçalves Carneiro Spera de Andrade</t>
    </r>
  </si>
  <si>
    <t>CPF: 511.192.779-49</t>
  </si>
  <si>
    <t>EXERCÍCIO: 2017</t>
  </si>
  <si>
    <t>2017OB74495</t>
  </si>
  <si>
    <t>2017OB84814</t>
  </si>
  <si>
    <t>2017OB95343</t>
  </si>
  <si>
    <t>2017OBB0375</t>
  </si>
  <si>
    <t>2017OBC5684</t>
  </si>
  <si>
    <t>____________________________________________</t>
  </si>
  <si>
    <r>
      <t xml:space="preserve">     Profª. Drª </t>
    </r>
    <r>
      <rPr>
        <b/>
        <sz val="10"/>
        <rFont val="Arial"/>
        <family val="2"/>
      </rPr>
      <t>Telma Gonçalves Carneiro Spera de Andrade</t>
    </r>
  </si>
  <si>
    <t xml:space="preserve">                                                CPF 511.192.779-49</t>
  </si>
  <si>
    <t xml:space="preserve">                                               Provedora</t>
  </si>
  <si>
    <t>O(s) signatário(s), na qualidade de representante(s) da Organização Social:  Santa  Casa  de  Misericórida de Assis vem indicar, na forma
abaixo detalhada, as despesas incorridas e paga no exercício de 2017 bem como as despesas a pagar no exercício seguinte.</t>
  </si>
  <si>
    <t>Assis, 31 de Janeiro de 2018.</t>
  </si>
  <si>
    <t>0001.0500.000.026/2017</t>
  </si>
  <si>
    <t>01/08/2022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</si>
</sst>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1"/>
      <color rgb="FFFFFFFF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wrapText="1"/>
    </xf>
    <xf numFmtId="43" fontId="0" fillId="0" borderId="0" xfId="0" applyNumberFormat="1"/>
    <xf numFmtId="0" fontId="4" fillId="2" borderId="1" xfId="0" applyFont="1" applyFill="1" applyBorder="1" applyAlignment="1">
      <alignment horizontal="left" wrapText="1"/>
    </xf>
    <xf numFmtId="49" fontId="4" fillId="2" borderId="1" xfId="0" applyNumberFormat="1" applyFont="1" applyFill="1" applyBorder="1" applyAlignment="1">
      <alignment horizontal="center" wrapText="1"/>
    </xf>
    <xf numFmtId="14" fontId="4" fillId="2" borderId="1" xfId="0" applyNumberFormat="1" applyFont="1" applyFill="1" applyBorder="1" applyAlignment="1">
      <alignment horizontal="center" wrapText="1"/>
    </xf>
    <xf numFmtId="43" fontId="4" fillId="2" borderId="1" xfId="1" applyFont="1" applyFill="1" applyBorder="1" applyAlignment="1">
      <alignment horizontal="left" wrapText="1"/>
    </xf>
    <xf numFmtId="43" fontId="9" fillId="3" borderId="0" xfId="1" applyFont="1" applyFill="1" applyBorder="1" applyAlignment="1">
      <alignment horizontal="right" wrapText="1"/>
    </xf>
    <xf numFmtId="43" fontId="0" fillId="0" borderId="1" xfId="1" applyFont="1" applyBorder="1"/>
    <xf numFmtId="0" fontId="5" fillId="0" borderId="1" xfId="0" applyFont="1" applyBorder="1" applyAlignment="1">
      <alignment wrapText="1"/>
    </xf>
    <xf numFmtId="43" fontId="7" fillId="0" borderId="1" xfId="1" applyFont="1" applyBorder="1"/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43" fontId="0" fillId="0" borderId="1" xfId="1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0" fillId="0" borderId="6" xfId="0" applyBorder="1"/>
    <xf numFmtId="0" fontId="0" fillId="0" borderId="10" xfId="0" applyBorder="1"/>
    <xf numFmtId="43" fontId="8" fillId="2" borderId="1" xfId="1" applyFont="1" applyFill="1" applyBorder="1" applyAlignment="1">
      <alignment vertical="center"/>
    </xf>
    <xf numFmtId="43" fontId="8" fillId="2" borderId="11" xfId="1" applyFont="1" applyFill="1" applyBorder="1" applyAlignment="1">
      <alignment vertical="center"/>
    </xf>
    <xf numFmtId="0" fontId="3" fillId="2" borderId="0" xfId="0" applyFont="1" applyFill="1" applyAlignment="1">
      <alignment wrapText="1"/>
    </xf>
    <xf numFmtId="49" fontId="4" fillId="2" borderId="0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0" xfId="0" applyBorder="1"/>
    <xf numFmtId="0" fontId="4" fillId="2" borderId="4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0" fontId="0" fillId="0" borderId="8" xfId="0" applyBorder="1"/>
    <xf numFmtId="0" fontId="0" fillId="4" borderId="0" xfId="0" applyFill="1" applyBorder="1"/>
    <xf numFmtId="0" fontId="0" fillId="4" borderId="1" xfId="0" applyFill="1" applyBorder="1"/>
    <xf numFmtId="0" fontId="4" fillId="0" borderId="3" xfId="0" applyFont="1" applyBorder="1"/>
    <xf numFmtId="0" fontId="0" fillId="0" borderId="11" xfId="0" applyBorder="1"/>
    <xf numFmtId="0" fontId="0" fillId="0" borderId="2" xfId="0" applyBorder="1"/>
    <xf numFmtId="0" fontId="4" fillId="0" borderId="12" xfId="0" applyFont="1" applyBorder="1"/>
    <xf numFmtId="0" fontId="4" fillId="0" borderId="13" xfId="0" applyFont="1" applyFill="1" applyBorder="1"/>
    <xf numFmtId="0" fontId="4" fillId="4" borderId="13" xfId="0" applyFont="1" applyFill="1" applyBorder="1"/>
    <xf numFmtId="0" fontId="4" fillId="0" borderId="9" xfId="0" applyFont="1" applyFill="1" applyBorder="1"/>
    <xf numFmtId="0" fontId="4" fillId="0" borderId="3" xfId="0" applyFont="1" applyFill="1" applyBorder="1"/>
    <xf numFmtId="0" fontId="5" fillId="0" borderId="0" xfId="0" applyFont="1" applyAlignment="1"/>
    <xf numFmtId="0" fontId="4" fillId="2" borderId="3" xfId="0" applyFont="1" applyFill="1" applyBorder="1" applyAlignment="1">
      <alignment vertical="center"/>
    </xf>
    <xf numFmtId="0" fontId="5" fillId="0" borderId="1" xfId="0" applyFont="1" applyBorder="1" applyAlignment="1">
      <alignment horizontal="center"/>
    </xf>
    <xf numFmtId="43" fontId="7" fillId="0" borderId="1" xfId="0" applyNumberFormat="1" applyFont="1" applyBorder="1"/>
    <xf numFmtId="43" fontId="0" fillId="0" borderId="0" xfId="1" applyFont="1"/>
    <xf numFmtId="0" fontId="5" fillId="0" borderId="0" xfId="0" applyFont="1"/>
    <xf numFmtId="0" fontId="2" fillId="0" borderId="0" xfId="0" applyFont="1" applyAlignment="1">
      <alignment horizontal="justify" wrapText="1"/>
    </xf>
    <xf numFmtId="43" fontId="8" fillId="2" borderId="1" xfId="1" applyFont="1" applyFill="1" applyBorder="1"/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2" fillId="0" borderId="0" xfId="0" applyFont="1" applyAlignment="1">
      <alignment horizontal="justify" wrapText="1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2" borderId="0" xfId="0" applyFont="1" applyFill="1" applyBorder="1" applyAlignment="1">
      <alignment vertical="center"/>
    </xf>
    <xf numFmtId="43" fontId="10" fillId="0" borderId="1" xfId="1" applyFont="1" applyBorder="1" applyAlignment="1">
      <alignment vertical="center"/>
    </xf>
    <xf numFmtId="43" fontId="10" fillId="2" borderId="1" xfId="1" applyFont="1" applyFill="1" applyBorder="1" applyAlignment="1">
      <alignment vertical="center"/>
    </xf>
    <xf numFmtId="43" fontId="10" fillId="2" borderId="8" xfId="1" applyFont="1" applyFill="1" applyBorder="1" applyAlignment="1">
      <alignment vertical="center"/>
    </xf>
    <xf numFmtId="43" fontId="11" fillId="0" borderId="1" xfId="1" applyFont="1" applyBorder="1" applyAlignment="1">
      <alignment vertical="center"/>
    </xf>
    <xf numFmtId="43" fontId="11" fillId="2" borderId="1" xfId="1" applyFont="1" applyFill="1" applyBorder="1" applyAlignment="1">
      <alignment vertical="center"/>
    </xf>
    <xf numFmtId="43" fontId="11" fillId="2" borderId="8" xfId="1" applyFont="1" applyFill="1" applyBorder="1" applyAlignment="1">
      <alignment vertical="center"/>
    </xf>
    <xf numFmtId="43" fontId="0" fillId="0" borderId="5" xfId="1" applyFont="1" applyBorder="1" applyAlignment="1">
      <alignment vertical="center"/>
    </xf>
    <xf numFmtId="0" fontId="5" fillId="2" borderId="1" xfId="0" applyFont="1" applyFill="1" applyBorder="1" applyAlignment="1">
      <alignment horizontal="center"/>
    </xf>
    <xf numFmtId="0" fontId="2" fillId="2" borderId="0" xfId="0" applyFont="1" applyFill="1" applyAlignment="1"/>
    <xf numFmtId="0" fontId="2" fillId="0" borderId="0" xfId="0" applyFont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43" fontId="8" fillId="2" borderId="1" xfId="1" applyFont="1" applyFill="1" applyBorder="1" applyAlignment="1">
      <alignment horizontal="center"/>
    </xf>
    <xf numFmtId="49" fontId="1" fillId="0" borderId="11" xfId="0" applyNumberFormat="1" applyFont="1" applyBorder="1"/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justify" wrapText="1"/>
    </xf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2" borderId="0" xfId="0" applyFont="1" applyFill="1" applyAlignment="1">
      <alignment horizontal="left" vertical="top" wrapText="1"/>
    </xf>
    <xf numFmtId="0" fontId="7" fillId="0" borderId="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247651</xdr:colOff>
      <xdr:row>0</xdr:row>
      <xdr:rowOff>76201</xdr:rowOff>
    </xdr:from>
    <xdr:to>
      <xdr:col>5</xdr:col>
      <xdr:colOff>1238251</xdr:colOff>
      <xdr:row>2</xdr:row>
      <xdr:rowOff>77395</xdr:rowOff>
    </xdr:to>
    <xdr:pic>
      <xdr:nvPicPr>
        <xdr:cNvPr id="4219" name="Picture 24" descr="logos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81651" y="76201"/>
          <a:ext cx="2184888" cy="382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0</xdr:row>
      <xdr:rowOff>47625</xdr:rowOff>
    </xdr:from>
    <xdr:to>
      <xdr:col>1</xdr:col>
      <xdr:colOff>304800</xdr:colOff>
      <xdr:row>2</xdr:row>
      <xdr:rowOff>161925</xdr:rowOff>
    </xdr:to>
    <xdr:pic>
      <xdr:nvPicPr>
        <xdr:cNvPr id="4220" name="Picture 23" descr="Logotipo AME ASSIS - SANTA CASA 5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4775" y="47625"/>
          <a:ext cx="165735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93"/>
  <sheetViews>
    <sheetView showGridLines="0" tabSelected="1" zoomScaleNormal="100" workbookViewId="0">
      <selection activeCell="F86" sqref="F86"/>
    </sheetView>
  </sheetViews>
  <sheetFormatPr defaultRowHeight="12.75" x14ac:dyDescent="0.2"/>
  <cols>
    <col min="1" max="1" width="21.85546875" customWidth="1"/>
    <col min="2" max="2" width="21.5703125" customWidth="1"/>
    <col min="3" max="3" width="18.7109375" customWidth="1"/>
    <col min="4" max="4" width="17.85546875" bestFit="1" customWidth="1"/>
    <col min="5" max="5" width="17.85546875" customWidth="1"/>
    <col min="6" max="6" width="19.7109375" bestFit="1" customWidth="1"/>
    <col min="8" max="9" width="14" bestFit="1" customWidth="1"/>
    <col min="10" max="10" width="11.85546875" bestFit="1" customWidth="1"/>
  </cols>
  <sheetData>
    <row r="1" spans="1:10" ht="15" x14ac:dyDescent="0.25">
      <c r="A1" s="86" t="s">
        <v>14</v>
      </c>
      <c r="B1" s="86"/>
      <c r="C1" s="86"/>
      <c r="D1" s="86"/>
      <c r="E1" s="86"/>
      <c r="F1" s="86"/>
    </row>
    <row r="2" spans="1:10" ht="15" x14ac:dyDescent="0.25">
      <c r="A2" s="86" t="s">
        <v>16</v>
      </c>
      <c r="B2" s="86"/>
      <c r="C2" s="86"/>
      <c r="D2" s="86"/>
      <c r="E2" s="86"/>
      <c r="F2" s="86"/>
    </row>
    <row r="3" spans="1:10" ht="15" x14ac:dyDescent="0.25">
      <c r="A3" s="86" t="s">
        <v>15</v>
      </c>
      <c r="B3" s="86"/>
      <c r="C3" s="86"/>
      <c r="D3" s="86"/>
      <c r="E3" s="86"/>
      <c r="F3" s="86"/>
    </row>
    <row r="4" spans="1:10" ht="25.5" customHeight="1" x14ac:dyDescent="0.2"/>
    <row r="5" spans="1:10" x14ac:dyDescent="0.2">
      <c r="A5" s="90" t="s">
        <v>2</v>
      </c>
      <c r="B5" s="90"/>
      <c r="C5" s="90"/>
      <c r="D5" s="90"/>
      <c r="E5" s="90"/>
      <c r="F5" s="90"/>
    </row>
    <row r="6" spans="1:10" x14ac:dyDescent="0.2">
      <c r="A6" s="90" t="s">
        <v>3</v>
      </c>
      <c r="B6" s="90"/>
      <c r="C6" s="90"/>
      <c r="D6" s="90"/>
      <c r="E6" s="90"/>
      <c r="F6" s="90"/>
    </row>
    <row r="9" spans="1:10" x14ac:dyDescent="0.2">
      <c r="A9" s="83" t="s">
        <v>8</v>
      </c>
      <c r="B9" s="83"/>
      <c r="C9" s="83"/>
      <c r="D9" s="83"/>
      <c r="E9" s="83"/>
      <c r="F9" s="83"/>
    </row>
    <row r="10" spans="1:10" x14ac:dyDescent="0.2">
      <c r="A10" s="83" t="s">
        <v>9</v>
      </c>
      <c r="B10" s="83"/>
      <c r="C10" s="83"/>
      <c r="D10" s="83"/>
      <c r="E10" s="83"/>
      <c r="F10" s="83"/>
    </row>
    <row r="11" spans="1:10" x14ac:dyDescent="0.2">
      <c r="A11" s="83" t="s">
        <v>10</v>
      </c>
      <c r="B11" s="83"/>
      <c r="C11" s="83"/>
      <c r="D11" s="83"/>
      <c r="E11" s="83"/>
      <c r="F11" s="83"/>
    </row>
    <row r="12" spans="1:10" x14ac:dyDescent="0.2">
      <c r="A12" s="85" t="s">
        <v>12</v>
      </c>
      <c r="B12" s="85"/>
      <c r="C12" s="85"/>
      <c r="D12" s="85"/>
      <c r="E12" s="85"/>
      <c r="F12" s="85"/>
    </row>
    <row r="13" spans="1:10" x14ac:dyDescent="0.2">
      <c r="A13" s="88" t="s">
        <v>13</v>
      </c>
      <c r="B13" s="89"/>
      <c r="C13" s="89"/>
      <c r="D13" s="89"/>
      <c r="E13" s="89"/>
      <c r="F13" s="89"/>
    </row>
    <row r="14" spans="1:10" x14ac:dyDescent="0.2">
      <c r="A14" s="88" t="s">
        <v>87</v>
      </c>
      <c r="B14" s="89"/>
      <c r="C14" s="89"/>
      <c r="D14" s="89"/>
      <c r="E14" s="89"/>
      <c r="F14" s="89"/>
    </row>
    <row r="15" spans="1:10" x14ac:dyDescent="0.2">
      <c r="A15" s="85" t="s">
        <v>88</v>
      </c>
      <c r="B15" s="89"/>
      <c r="C15" s="89"/>
      <c r="D15" s="89"/>
      <c r="E15" s="89"/>
      <c r="F15" s="89"/>
      <c r="G15" s="26"/>
      <c r="H15" s="26"/>
      <c r="I15" s="26"/>
      <c r="J15" s="26"/>
    </row>
    <row r="16" spans="1:10" ht="24.75" customHeight="1" x14ac:dyDescent="0.2">
      <c r="A16" s="96" t="s">
        <v>11</v>
      </c>
      <c r="B16" s="96"/>
      <c r="C16" s="96"/>
      <c r="D16" s="96"/>
      <c r="E16" s="96"/>
      <c r="F16" s="96"/>
    </row>
    <row r="17" spans="1:6" x14ac:dyDescent="0.2">
      <c r="A17" s="85" t="s">
        <v>89</v>
      </c>
      <c r="B17" s="85"/>
      <c r="C17" s="85"/>
      <c r="D17" s="85"/>
      <c r="E17" s="85"/>
      <c r="F17" s="85"/>
    </row>
    <row r="18" spans="1:6" x14ac:dyDescent="0.2">
      <c r="A18" s="85" t="s">
        <v>18</v>
      </c>
      <c r="B18" s="85"/>
      <c r="C18" s="85"/>
      <c r="D18" s="85"/>
      <c r="E18" s="85"/>
      <c r="F18" s="85"/>
    </row>
    <row r="20" spans="1:6" x14ac:dyDescent="0.2">
      <c r="A20" s="91" t="s">
        <v>4</v>
      </c>
      <c r="B20" s="91"/>
      <c r="C20" s="2" t="s">
        <v>0</v>
      </c>
      <c r="D20" s="2" t="s">
        <v>6</v>
      </c>
      <c r="E20" s="2" t="s">
        <v>7</v>
      </c>
    </row>
    <row r="21" spans="1:6" x14ac:dyDescent="0.2">
      <c r="A21" s="4" t="s">
        <v>5</v>
      </c>
      <c r="B21" s="82" t="s">
        <v>101</v>
      </c>
      <c r="C21" s="6">
        <v>42948</v>
      </c>
      <c r="D21" s="5" t="s">
        <v>102</v>
      </c>
      <c r="E21" s="7">
        <v>4502742.2</v>
      </c>
    </row>
    <row r="23" spans="1:6" ht="33.75" customHeight="1" x14ac:dyDescent="0.2">
      <c r="A23" s="102" t="s">
        <v>58</v>
      </c>
      <c r="B23" s="103"/>
      <c r="C23" s="103"/>
      <c r="D23" s="103"/>
      <c r="E23" s="104"/>
      <c r="F23" s="68"/>
    </row>
    <row r="24" spans="1:6" ht="22.5" x14ac:dyDescent="0.2">
      <c r="A24" s="32" t="s">
        <v>59</v>
      </c>
      <c r="B24" s="28" t="s">
        <v>62</v>
      </c>
      <c r="C24" s="35" t="s">
        <v>64</v>
      </c>
      <c r="D24" s="28" t="s">
        <v>66</v>
      </c>
      <c r="E24" s="35" t="s">
        <v>69</v>
      </c>
    </row>
    <row r="25" spans="1:6" x14ac:dyDescent="0.2">
      <c r="A25" s="33" t="s">
        <v>60</v>
      </c>
      <c r="B25" s="27" t="s">
        <v>63</v>
      </c>
      <c r="C25" s="36" t="s">
        <v>65</v>
      </c>
      <c r="D25" s="27" t="s">
        <v>67</v>
      </c>
      <c r="E25" s="36" t="s">
        <v>63</v>
      </c>
    </row>
    <row r="26" spans="1:6" x14ac:dyDescent="0.2">
      <c r="A26" s="34" t="s">
        <v>61</v>
      </c>
      <c r="B26" s="22"/>
      <c r="C26" s="37"/>
      <c r="D26" s="29" t="s">
        <v>68</v>
      </c>
      <c r="E26" s="37"/>
    </row>
    <row r="27" spans="1:6" x14ac:dyDescent="0.2">
      <c r="A27" s="79" t="s">
        <v>77</v>
      </c>
      <c r="B27" s="81">
        <v>900548.44</v>
      </c>
      <c r="C27" s="56">
        <v>42951</v>
      </c>
      <c r="D27" s="79" t="s">
        <v>90</v>
      </c>
      <c r="E27" s="55">
        <v>900548.44</v>
      </c>
    </row>
    <row r="28" spans="1:6" x14ac:dyDescent="0.2">
      <c r="A28" s="79" t="s">
        <v>78</v>
      </c>
      <c r="B28" s="81">
        <v>900548.44</v>
      </c>
      <c r="C28" s="56">
        <v>42984</v>
      </c>
      <c r="D28" s="79" t="s">
        <v>91</v>
      </c>
      <c r="E28" s="55">
        <v>900548.44</v>
      </c>
    </row>
    <row r="29" spans="1:6" x14ac:dyDescent="0.2">
      <c r="A29" s="79" t="s">
        <v>79</v>
      </c>
      <c r="B29" s="81">
        <v>900548.44</v>
      </c>
      <c r="C29" s="56">
        <v>43014</v>
      </c>
      <c r="D29" s="79" t="s">
        <v>92</v>
      </c>
      <c r="E29" s="55">
        <v>900548.44</v>
      </c>
    </row>
    <row r="30" spans="1:6" x14ac:dyDescent="0.2">
      <c r="A30" s="79" t="s">
        <v>80</v>
      </c>
      <c r="B30" s="81">
        <v>900548.44</v>
      </c>
      <c r="C30" s="56">
        <v>43045</v>
      </c>
      <c r="D30" s="79" t="s">
        <v>93</v>
      </c>
      <c r="E30" s="55">
        <v>900548.44</v>
      </c>
    </row>
    <row r="31" spans="1:6" x14ac:dyDescent="0.2">
      <c r="A31" s="79" t="s">
        <v>81</v>
      </c>
      <c r="B31" s="81">
        <v>900548.44</v>
      </c>
      <c r="C31" s="56">
        <v>43074</v>
      </c>
      <c r="D31" s="79" t="s">
        <v>94</v>
      </c>
      <c r="E31" s="55">
        <v>900548.44</v>
      </c>
    </row>
    <row r="32" spans="1:6" x14ac:dyDescent="0.2">
      <c r="A32" s="76"/>
      <c r="B32" s="55"/>
      <c r="C32" s="56"/>
      <c r="D32" s="57"/>
      <c r="E32" s="55"/>
    </row>
    <row r="33" spans="1:6" x14ac:dyDescent="0.2">
      <c r="A33" s="50"/>
      <c r="B33" s="55"/>
      <c r="C33" s="56"/>
      <c r="D33" s="57"/>
      <c r="E33" s="55"/>
    </row>
    <row r="34" spans="1:6" x14ac:dyDescent="0.2">
      <c r="A34" s="40" t="s">
        <v>70</v>
      </c>
      <c r="B34" s="41"/>
      <c r="C34" s="41"/>
      <c r="D34" s="42"/>
      <c r="E34" s="51">
        <v>3160118.61</v>
      </c>
    </row>
    <row r="35" spans="1:6" x14ac:dyDescent="0.2">
      <c r="A35" s="43" t="s">
        <v>71</v>
      </c>
      <c r="B35" s="30"/>
      <c r="C35" s="30"/>
      <c r="D35" s="30"/>
      <c r="E35" s="51">
        <f>SUM(E27:E31)</f>
        <v>4502742.1999999993</v>
      </c>
    </row>
    <row r="36" spans="1:6" x14ac:dyDescent="0.2">
      <c r="A36" s="40" t="s">
        <v>72</v>
      </c>
      <c r="B36" s="41"/>
      <c r="C36" s="41"/>
      <c r="D36" s="42"/>
      <c r="E36" s="11">
        <v>81271.64</v>
      </c>
    </row>
    <row r="37" spans="1:6" x14ac:dyDescent="0.2">
      <c r="A37" s="44" t="s">
        <v>73</v>
      </c>
      <c r="B37" s="31"/>
      <c r="C37" s="31"/>
      <c r="D37" s="31"/>
      <c r="E37" s="11">
        <v>0</v>
      </c>
    </row>
    <row r="38" spans="1:6" x14ac:dyDescent="0.2">
      <c r="A38" s="47" t="s">
        <v>74</v>
      </c>
      <c r="B38" s="41"/>
      <c r="C38" s="41"/>
      <c r="D38" s="42"/>
      <c r="E38" s="51">
        <f>E34+E35+E36+E37</f>
        <v>7744132.4499999983</v>
      </c>
    </row>
    <row r="39" spans="1:6" x14ac:dyDescent="0.2">
      <c r="A39" s="45"/>
      <c r="B39" s="38"/>
      <c r="C39" s="38"/>
      <c r="D39" s="38"/>
      <c r="E39" s="39"/>
    </row>
    <row r="40" spans="1:6" x14ac:dyDescent="0.2">
      <c r="A40" s="47" t="s">
        <v>85</v>
      </c>
      <c r="B40" s="41"/>
      <c r="C40" s="41"/>
      <c r="D40" s="42"/>
      <c r="E40" s="9">
        <v>0</v>
      </c>
    </row>
    <row r="41" spans="1:6" x14ac:dyDescent="0.2">
      <c r="A41" s="46" t="s">
        <v>75</v>
      </c>
      <c r="B41" s="22"/>
      <c r="C41" s="22"/>
      <c r="D41" s="22"/>
      <c r="E41" s="51">
        <f>E38+E40</f>
        <v>7744132.4499999983</v>
      </c>
    </row>
    <row r="42" spans="1:6" x14ac:dyDescent="0.2">
      <c r="A42" s="31"/>
      <c r="B42" s="31"/>
      <c r="C42" s="31"/>
      <c r="D42" s="31"/>
      <c r="E42" s="31"/>
      <c r="F42" s="31"/>
    </row>
    <row r="43" spans="1:6" ht="27.75" customHeight="1" x14ac:dyDescent="0.2">
      <c r="A43" s="87" t="s">
        <v>99</v>
      </c>
      <c r="B43" s="87"/>
      <c r="C43" s="87"/>
      <c r="D43" s="87"/>
      <c r="E43" s="87"/>
      <c r="F43" s="87"/>
    </row>
    <row r="44" spans="1:6" ht="27.75" customHeight="1" x14ac:dyDescent="0.2">
      <c r="A44" s="54"/>
      <c r="B44" s="54"/>
      <c r="C44" s="54"/>
      <c r="D44" s="54"/>
      <c r="E44" s="64"/>
      <c r="F44" s="54"/>
    </row>
    <row r="45" spans="1:6" ht="15" customHeight="1" x14ac:dyDescent="0.2">
      <c r="A45" s="95" t="s">
        <v>95</v>
      </c>
      <c r="B45" s="95"/>
      <c r="C45" s="95"/>
      <c r="D45" s="95"/>
      <c r="E45" s="95"/>
      <c r="F45" s="95"/>
    </row>
    <row r="46" spans="1:6" ht="15" customHeight="1" x14ac:dyDescent="0.2">
      <c r="A46" s="93" t="s">
        <v>96</v>
      </c>
      <c r="B46" s="93"/>
      <c r="C46" s="93"/>
      <c r="D46" s="93"/>
      <c r="E46" s="93"/>
      <c r="F46" s="93"/>
    </row>
    <row r="47" spans="1:6" ht="15" customHeight="1" x14ac:dyDescent="0.2">
      <c r="A47" s="94" t="s">
        <v>97</v>
      </c>
      <c r="B47" s="94"/>
      <c r="C47" s="94"/>
      <c r="D47" s="94"/>
      <c r="E47" s="94"/>
      <c r="F47" s="80"/>
    </row>
    <row r="48" spans="1:6" ht="15" customHeight="1" x14ac:dyDescent="0.2">
      <c r="A48" s="94" t="s">
        <v>98</v>
      </c>
      <c r="B48" s="94"/>
      <c r="C48" s="94"/>
      <c r="D48" s="94"/>
      <c r="E48" s="94"/>
      <c r="F48" s="80"/>
    </row>
    <row r="49" spans="1:10" ht="27.75" customHeight="1" x14ac:dyDescent="0.2">
      <c r="A49" s="78"/>
      <c r="B49" s="78"/>
      <c r="C49" s="78"/>
      <c r="D49" s="78"/>
      <c r="E49" s="78"/>
      <c r="F49" s="78"/>
    </row>
    <row r="51" spans="1:10" ht="25.5" customHeight="1" x14ac:dyDescent="0.2">
      <c r="A51" s="97" t="s">
        <v>19</v>
      </c>
      <c r="B51" s="98"/>
      <c r="C51" s="98"/>
      <c r="D51" s="98"/>
      <c r="E51" s="98"/>
      <c r="F51" s="99"/>
    </row>
    <row r="52" spans="1:10" ht="25.5" customHeight="1" x14ac:dyDescent="0.2">
      <c r="A52" s="21" t="s">
        <v>52</v>
      </c>
      <c r="B52" s="22"/>
      <c r="C52" s="22"/>
      <c r="D52" s="22"/>
      <c r="E52" s="31"/>
      <c r="F52" s="23"/>
    </row>
    <row r="53" spans="1:10" ht="12.75" customHeight="1" x14ac:dyDescent="0.2">
      <c r="A53" s="15" t="s">
        <v>20</v>
      </c>
      <c r="B53" s="12" t="s">
        <v>23</v>
      </c>
      <c r="C53" s="58" t="s">
        <v>23</v>
      </c>
      <c r="D53" s="59" t="s">
        <v>23</v>
      </c>
      <c r="E53" s="58" t="s">
        <v>83</v>
      </c>
      <c r="F53" s="65" t="s">
        <v>23</v>
      </c>
    </row>
    <row r="54" spans="1:10" x14ac:dyDescent="0.2">
      <c r="A54" s="16" t="s">
        <v>21</v>
      </c>
      <c r="B54" s="13" t="s">
        <v>24</v>
      </c>
      <c r="C54" s="60" t="s">
        <v>24</v>
      </c>
      <c r="D54" s="61" t="s">
        <v>24</v>
      </c>
      <c r="E54" s="60" t="s">
        <v>23</v>
      </c>
      <c r="F54" s="66" t="s">
        <v>24</v>
      </c>
    </row>
    <row r="55" spans="1:10" x14ac:dyDescent="0.2">
      <c r="A55" s="16" t="s">
        <v>22</v>
      </c>
      <c r="B55" s="13" t="s">
        <v>25</v>
      </c>
      <c r="C55" s="60" t="s">
        <v>27</v>
      </c>
      <c r="D55" s="61" t="s">
        <v>30</v>
      </c>
      <c r="E55" s="60" t="s">
        <v>29</v>
      </c>
      <c r="F55" s="66" t="s">
        <v>32</v>
      </c>
    </row>
    <row r="56" spans="1:10" x14ac:dyDescent="0.2">
      <c r="A56" s="16"/>
      <c r="B56" s="13" t="s">
        <v>26</v>
      </c>
      <c r="C56" s="60" t="s">
        <v>28</v>
      </c>
      <c r="D56" s="61" t="s">
        <v>31</v>
      </c>
      <c r="E56" s="60" t="s">
        <v>26</v>
      </c>
      <c r="F56" s="66" t="s">
        <v>33</v>
      </c>
    </row>
    <row r="57" spans="1:10" x14ac:dyDescent="0.2">
      <c r="A57" s="16"/>
      <c r="B57" s="13"/>
      <c r="C57" s="60" t="s">
        <v>29</v>
      </c>
      <c r="D57" s="61" t="s">
        <v>26</v>
      </c>
      <c r="E57" s="60" t="s">
        <v>84</v>
      </c>
      <c r="F57" s="66" t="s">
        <v>34</v>
      </c>
    </row>
    <row r="58" spans="1:10" x14ac:dyDescent="0.2">
      <c r="A58" s="16"/>
      <c r="B58" s="13"/>
      <c r="C58" s="60" t="s">
        <v>26</v>
      </c>
      <c r="D58" s="61" t="s">
        <v>51</v>
      </c>
      <c r="E58" s="60"/>
      <c r="F58" s="66" t="s">
        <v>82</v>
      </c>
    </row>
    <row r="59" spans="1:10" x14ac:dyDescent="0.2">
      <c r="A59" s="17"/>
      <c r="B59" s="14"/>
      <c r="C59" s="62" t="s">
        <v>50</v>
      </c>
      <c r="D59" s="63"/>
      <c r="E59" s="62"/>
      <c r="F59" s="67"/>
    </row>
    <row r="60" spans="1:10" ht="25.5" customHeight="1" x14ac:dyDescent="0.2">
      <c r="A60" s="18" t="s">
        <v>35</v>
      </c>
      <c r="B60" s="69">
        <v>1904523.56</v>
      </c>
      <c r="C60" s="70">
        <v>0</v>
      </c>
      <c r="D60" s="70">
        <v>1599859.48</v>
      </c>
      <c r="E60" s="71">
        <f>C60+D60</f>
        <v>1599859.48</v>
      </c>
      <c r="F60" s="70">
        <v>304664.08</v>
      </c>
      <c r="H60" s="3"/>
      <c r="I60" s="3"/>
      <c r="J60" s="3"/>
    </row>
    <row r="61" spans="1:10" ht="25.5" customHeight="1" x14ac:dyDescent="0.2">
      <c r="A61" s="18" t="s">
        <v>36</v>
      </c>
      <c r="B61" s="69">
        <v>364686.75999999995</v>
      </c>
      <c r="C61" s="69">
        <v>0</v>
      </c>
      <c r="D61" s="70">
        <v>358618.07999999996</v>
      </c>
      <c r="E61" s="71">
        <f t="shared" ref="E61:E76" si="0">C61+D61</f>
        <v>358618.07999999996</v>
      </c>
      <c r="F61" s="69">
        <v>6068.68</v>
      </c>
    </row>
    <row r="62" spans="1:10" ht="25.5" customHeight="1" x14ac:dyDescent="0.2">
      <c r="A62" s="18" t="s">
        <v>37</v>
      </c>
      <c r="B62" s="69">
        <v>117461.37999999999</v>
      </c>
      <c r="C62" s="69">
        <v>0</v>
      </c>
      <c r="D62" s="70">
        <v>102941.62</v>
      </c>
      <c r="E62" s="71">
        <f t="shared" si="0"/>
        <v>102941.62</v>
      </c>
      <c r="F62" s="69">
        <v>14519.76</v>
      </c>
    </row>
    <row r="63" spans="1:10" ht="25.5" x14ac:dyDescent="0.2">
      <c r="A63" s="10" t="s">
        <v>40</v>
      </c>
      <c r="B63" s="69">
        <v>287988.42000000004</v>
      </c>
      <c r="C63" s="69">
        <v>0</v>
      </c>
      <c r="D63" s="70">
        <v>241368.76</v>
      </c>
      <c r="E63" s="71">
        <f t="shared" si="0"/>
        <v>241368.76</v>
      </c>
      <c r="F63" s="69">
        <v>46619.66</v>
      </c>
    </row>
    <row r="64" spans="1:10" ht="25.5" customHeight="1" x14ac:dyDescent="0.2">
      <c r="A64" s="18" t="s">
        <v>38</v>
      </c>
      <c r="B64" s="69">
        <v>6633.5300000000007</v>
      </c>
      <c r="C64" s="69">
        <v>0</v>
      </c>
      <c r="D64" s="70">
        <v>5586.35</v>
      </c>
      <c r="E64" s="71">
        <f t="shared" si="0"/>
        <v>5586.35</v>
      </c>
      <c r="F64" s="69">
        <v>1047.18</v>
      </c>
    </row>
    <row r="65" spans="1:10" ht="25.5" x14ac:dyDescent="0.2">
      <c r="A65" s="10" t="s">
        <v>39</v>
      </c>
      <c r="B65" s="69">
        <v>52761.259999999995</v>
      </c>
      <c r="C65" s="69">
        <v>0</v>
      </c>
      <c r="D65" s="70">
        <v>44325.03</v>
      </c>
      <c r="E65" s="71">
        <f t="shared" si="0"/>
        <v>44325.03</v>
      </c>
      <c r="F65" s="69">
        <v>8436.23</v>
      </c>
    </row>
    <row r="66" spans="1:10" ht="25.5" customHeight="1" x14ac:dyDescent="0.2">
      <c r="A66" s="18" t="s">
        <v>41</v>
      </c>
      <c r="B66" s="69">
        <v>1874777.06</v>
      </c>
      <c r="C66" s="69">
        <v>0</v>
      </c>
      <c r="D66" s="70">
        <v>1516124.75</v>
      </c>
      <c r="E66" s="71">
        <f t="shared" si="0"/>
        <v>1516124.75</v>
      </c>
      <c r="F66" s="69">
        <v>358652.31</v>
      </c>
    </row>
    <row r="67" spans="1:10" ht="25.5" x14ac:dyDescent="0.2">
      <c r="A67" s="10" t="s">
        <v>42</v>
      </c>
      <c r="B67" s="69">
        <v>1013479.02</v>
      </c>
      <c r="C67" s="69">
        <v>0</v>
      </c>
      <c r="D67" s="70">
        <v>814844.59</v>
      </c>
      <c r="E67" s="71">
        <f t="shared" si="0"/>
        <v>814844.59</v>
      </c>
      <c r="F67" s="69">
        <v>198634.43</v>
      </c>
    </row>
    <row r="68" spans="1:10" ht="25.5" customHeight="1" x14ac:dyDescent="0.2">
      <c r="A68" s="18" t="s">
        <v>43</v>
      </c>
      <c r="B68" s="69">
        <v>0</v>
      </c>
      <c r="C68" s="70">
        <v>0</v>
      </c>
      <c r="D68" s="70">
        <v>0</v>
      </c>
      <c r="E68" s="71">
        <f t="shared" si="0"/>
        <v>0</v>
      </c>
      <c r="F68" s="69">
        <v>0</v>
      </c>
    </row>
    <row r="69" spans="1:10" ht="25.5" customHeight="1" x14ac:dyDescent="0.2">
      <c r="A69" s="18" t="s">
        <v>44</v>
      </c>
      <c r="B69" s="69">
        <v>30869.43</v>
      </c>
      <c r="C69" s="70">
        <v>0</v>
      </c>
      <c r="D69" s="70">
        <v>30219.43</v>
      </c>
      <c r="E69" s="71">
        <f t="shared" si="0"/>
        <v>30219.43</v>
      </c>
      <c r="F69" s="69">
        <v>650</v>
      </c>
    </row>
    <row r="70" spans="1:10" ht="25.5" customHeight="1" x14ac:dyDescent="0.2">
      <c r="A70" s="18" t="s">
        <v>45</v>
      </c>
      <c r="B70" s="69">
        <v>109014.28</v>
      </c>
      <c r="C70" s="69">
        <v>0</v>
      </c>
      <c r="D70" s="70">
        <v>92483.05</v>
      </c>
      <c r="E70" s="71">
        <f t="shared" si="0"/>
        <v>92483.05</v>
      </c>
      <c r="F70" s="69">
        <v>16531.23</v>
      </c>
    </row>
    <row r="71" spans="1:10" ht="25.5" customHeight="1" x14ac:dyDescent="0.2">
      <c r="A71" s="18" t="s">
        <v>46</v>
      </c>
      <c r="B71" s="69">
        <v>1165.3899999999999</v>
      </c>
      <c r="C71" s="70">
        <v>0</v>
      </c>
      <c r="D71" s="70">
        <v>622.41999999999996</v>
      </c>
      <c r="E71" s="71">
        <f t="shared" si="0"/>
        <v>622.41999999999996</v>
      </c>
      <c r="F71" s="69">
        <v>542.97</v>
      </c>
    </row>
    <row r="72" spans="1:10" ht="25.5" x14ac:dyDescent="0.2">
      <c r="A72" s="10" t="s">
        <v>47</v>
      </c>
      <c r="B72" s="69">
        <v>17738.689999999999</v>
      </c>
      <c r="C72" s="69">
        <v>0</v>
      </c>
      <c r="D72" s="70">
        <v>17738.689999999999</v>
      </c>
      <c r="E72" s="71">
        <f t="shared" si="0"/>
        <v>17738.689999999999</v>
      </c>
      <c r="F72" s="69">
        <v>0</v>
      </c>
    </row>
    <row r="73" spans="1:10" ht="25.5" customHeight="1" x14ac:dyDescent="0.2">
      <c r="A73" s="18" t="s">
        <v>48</v>
      </c>
      <c r="B73" s="69">
        <v>0</v>
      </c>
      <c r="C73" s="70">
        <v>0</v>
      </c>
      <c r="D73" s="70">
        <v>0</v>
      </c>
      <c r="E73" s="71">
        <f t="shared" si="0"/>
        <v>0</v>
      </c>
      <c r="F73" s="69">
        <v>0</v>
      </c>
      <c r="I73" s="52"/>
    </row>
    <row r="74" spans="1:10" ht="25.5" x14ac:dyDescent="0.2">
      <c r="A74" s="10" t="s">
        <v>49</v>
      </c>
      <c r="B74" s="69">
        <v>6569.98</v>
      </c>
      <c r="C74" s="70">
        <v>0</v>
      </c>
      <c r="D74" s="70">
        <v>6569.98</v>
      </c>
      <c r="E74" s="71">
        <f t="shared" si="0"/>
        <v>6569.98</v>
      </c>
      <c r="F74" s="69">
        <v>0</v>
      </c>
    </row>
    <row r="75" spans="1:10" ht="25.5" customHeight="1" x14ac:dyDescent="0.2">
      <c r="A75" s="18" t="s">
        <v>17</v>
      </c>
      <c r="B75" s="69">
        <v>116761.91</v>
      </c>
      <c r="C75" s="69">
        <v>0</v>
      </c>
      <c r="D75" s="70">
        <v>114191.02</v>
      </c>
      <c r="E75" s="71">
        <f t="shared" si="0"/>
        <v>114191.02</v>
      </c>
      <c r="F75" s="69">
        <v>2570.89</v>
      </c>
      <c r="H75" s="53"/>
      <c r="I75" s="53"/>
    </row>
    <row r="76" spans="1:10" ht="25.5" customHeight="1" x14ac:dyDescent="0.2">
      <c r="A76" s="19" t="s">
        <v>1</v>
      </c>
      <c r="B76" s="72">
        <f>SUM(B60:B75)</f>
        <v>5904430.669999999</v>
      </c>
      <c r="C76" s="73">
        <f>SUM(C60:C75)</f>
        <v>0</v>
      </c>
      <c r="D76" s="73">
        <f>SUM(D60:D75)</f>
        <v>4945493.25</v>
      </c>
      <c r="E76" s="74">
        <f t="shared" si="0"/>
        <v>4945493.25</v>
      </c>
      <c r="F76" s="72">
        <f>SUM(F60:F75)</f>
        <v>958937.42</v>
      </c>
      <c r="H76" s="52"/>
      <c r="I76" s="3"/>
      <c r="J76" s="3"/>
    </row>
    <row r="78" spans="1:10" ht="25.5" customHeight="1" x14ac:dyDescent="0.2">
      <c r="A78" s="100" t="s">
        <v>86</v>
      </c>
      <c r="B78" s="101"/>
      <c r="C78" s="101"/>
      <c r="D78" s="101"/>
      <c r="E78" s="101"/>
      <c r="F78" s="99"/>
    </row>
    <row r="79" spans="1:10" ht="25.5" customHeight="1" x14ac:dyDescent="0.2">
      <c r="A79" s="49" t="s">
        <v>53</v>
      </c>
      <c r="B79" s="25"/>
      <c r="C79" s="25"/>
      <c r="D79" s="75"/>
      <c r="E79" s="75"/>
      <c r="F79" s="24">
        <f>E41</f>
        <v>7744132.4499999983</v>
      </c>
    </row>
    <row r="80" spans="1:10" ht="25.5" customHeight="1" x14ac:dyDescent="0.2">
      <c r="A80" s="49" t="s">
        <v>54</v>
      </c>
      <c r="B80" s="25"/>
      <c r="C80" s="25"/>
      <c r="D80" s="30"/>
      <c r="E80" s="75"/>
      <c r="F80" s="20">
        <f>C76+D76</f>
        <v>4945493.25</v>
      </c>
    </row>
    <row r="81" spans="1:9" ht="25.5" customHeight="1" x14ac:dyDescent="0.2">
      <c r="A81" s="49" t="s">
        <v>55</v>
      </c>
      <c r="B81" s="25"/>
      <c r="C81" s="25"/>
      <c r="D81" s="75"/>
      <c r="E81" s="75"/>
      <c r="F81" s="20">
        <f>E38-(F80-E40)</f>
        <v>2798639.1999999983</v>
      </c>
    </row>
    <row r="82" spans="1:9" ht="25.5" customHeight="1" x14ac:dyDescent="0.2">
      <c r="A82" s="49" t="s">
        <v>56</v>
      </c>
      <c r="B82" s="25"/>
      <c r="C82" s="25"/>
      <c r="D82" s="75"/>
      <c r="E82" s="75"/>
      <c r="F82" s="20">
        <v>0</v>
      </c>
    </row>
    <row r="83" spans="1:9" ht="25.5" customHeight="1" x14ac:dyDescent="0.2">
      <c r="A83" s="49" t="s">
        <v>57</v>
      </c>
      <c r="B83" s="25"/>
      <c r="C83" s="25"/>
      <c r="D83" s="75"/>
      <c r="E83" s="75"/>
      <c r="F83" s="20">
        <f>F81-F82</f>
        <v>2798639.1999999983</v>
      </c>
      <c r="H83" s="3"/>
      <c r="I83" s="3"/>
    </row>
    <row r="84" spans="1:9" x14ac:dyDescent="0.2">
      <c r="D84" s="30"/>
      <c r="E84" s="30"/>
    </row>
    <row r="85" spans="1:9" ht="37.5" customHeight="1" x14ac:dyDescent="0.2">
      <c r="A85" s="84" t="s">
        <v>76</v>
      </c>
      <c r="B85" s="84"/>
      <c r="C85" s="84"/>
      <c r="D85" s="84"/>
      <c r="E85" s="84"/>
      <c r="F85" s="84"/>
    </row>
    <row r="86" spans="1:9" ht="15" x14ac:dyDescent="0.25">
      <c r="A86" s="1"/>
      <c r="B86" s="1"/>
      <c r="F86" s="8"/>
    </row>
    <row r="87" spans="1:9" x14ac:dyDescent="0.2">
      <c r="A87" s="84"/>
      <c r="B87" s="84"/>
      <c r="C87" s="84"/>
      <c r="D87" s="1"/>
      <c r="E87" s="1"/>
      <c r="F87" s="1"/>
    </row>
    <row r="88" spans="1:9" x14ac:dyDescent="0.2">
      <c r="A88" s="77" t="s">
        <v>100</v>
      </c>
      <c r="B88" s="1"/>
      <c r="D88" s="1"/>
      <c r="E88" s="1"/>
      <c r="F88" s="1"/>
    </row>
    <row r="89" spans="1:9" x14ac:dyDescent="0.2">
      <c r="A89" s="92"/>
      <c r="B89" s="84"/>
      <c r="C89" s="84"/>
      <c r="D89" s="84"/>
      <c r="E89" s="84"/>
      <c r="F89" s="84"/>
    </row>
    <row r="90" spans="1:9" ht="12.75" customHeight="1" x14ac:dyDescent="0.2">
      <c r="A90" s="95" t="s">
        <v>95</v>
      </c>
      <c r="B90" s="95"/>
      <c r="C90" s="95"/>
      <c r="D90" s="95"/>
      <c r="E90" s="95"/>
      <c r="F90" s="95"/>
    </row>
    <row r="91" spans="1:9" ht="12.75" customHeight="1" x14ac:dyDescent="0.2">
      <c r="A91" s="93" t="s">
        <v>96</v>
      </c>
      <c r="B91" s="93"/>
      <c r="C91" s="93"/>
      <c r="D91" s="93"/>
      <c r="E91" s="93"/>
      <c r="F91" s="93"/>
    </row>
    <row r="92" spans="1:9" x14ac:dyDescent="0.2">
      <c r="A92" s="94" t="s">
        <v>97</v>
      </c>
      <c r="B92" s="94"/>
      <c r="C92" s="94"/>
      <c r="D92" s="94"/>
      <c r="E92" s="94"/>
      <c r="F92" s="80"/>
    </row>
    <row r="93" spans="1:9" x14ac:dyDescent="0.2">
      <c r="A93" s="94" t="s">
        <v>98</v>
      </c>
      <c r="B93" s="94"/>
      <c r="C93" s="94"/>
      <c r="D93" s="94"/>
      <c r="E93" s="94"/>
      <c r="F93" s="80"/>
      <c r="G93" s="48"/>
    </row>
  </sheetData>
  <mergeCells count="31">
    <mergeCell ref="A89:F89"/>
    <mergeCell ref="A90:F90"/>
    <mergeCell ref="A91:F91"/>
    <mergeCell ref="A92:E92"/>
    <mergeCell ref="A15:F15"/>
    <mergeCell ref="A5:F5"/>
    <mergeCell ref="A51:F51"/>
    <mergeCell ref="A78:F78"/>
    <mergeCell ref="A9:F9"/>
    <mergeCell ref="A6:F6"/>
    <mergeCell ref="A23:E23"/>
    <mergeCell ref="A45:F45"/>
    <mergeCell ref="A46:F46"/>
    <mergeCell ref="A47:E47"/>
    <mergeCell ref="A48:E48"/>
    <mergeCell ref="A93:E93"/>
    <mergeCell ref="A1:F1"/>
    <mergeCell ref="A2:F2"/>
    <mergeCell ref="A14:F14"/>
    <mergeCell ref="A16:F16"/>
    <mergeCell ref="A17:F17"/>
    <mergeCell ref="A10:F10"/>
    <mergeCell ref="A11:F11"/>
    <mergeCell ref="A12:F12"/>
    <mergeCell ref="A13:F13"/>
    <mergeCell ref="A3:F3"/>
    <mergeCell ref="A20:B20"/>
    <mergeCell ref="A43:F43"/>
    <mergeCell ref="A85:F85"/>
    <mergeCell ref="A87:C87"/>
    <mergeCell ref="A18:F18"/>
  </mergeCells>
  <pageMargins left="0.51181102362204722" right="0.51181102362204722" top="0.78740157480314965" bottom="0.78740157480314965" header="0.31496062992125984" footer="0.31496062992125984"/>
  <pageSetup paperSize="9" scale="78" fitToHeight="2" orientation="portrait" r:id="rId1"/>
  <rowBreaks count="1" manualBreakCount="1">
    <brk id="49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</vt:lpstr>
      <vt:lpstr>Anexo!Area_de_impressao</vt:lpstr>
    </vt:vector>
  </TitlesOfParts>
  <Company>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tasilva</dc:creator>
  <cp:lastModifiedBy>Silvio Cesar de Oliveira</cp:lastModifiedBy>
  <cp:lastPrinted>2018-04-04T17:06:40Z</cp:lastPrinted>
  <dcterms:created xsi:type="dcterms:W3CDTF">2007-04-04T18:38:22Z</dcterms:created>
  <dcterms:modified xsi:type="dcterms:W3CDTF">2020-05-29T11:05:48Z</dcterms:modified>
</cp:coreProperties>
</file>